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  <definedName name="_xlnm.Print_Area" localSheetId="0">'Лист1'!$A$1:$H$286</definedName>
  </definedNames>
  <calcPr fullCalcOnLoad="1"/>
</workbook>
</file>

<file path=xl/sharedStrings.xml><?xml version="1.0" encoding="utf-8"?>
<sst xmlns="http://schemas.openxmlformats.org/spreadsheetml/2006/main" count="524" uniqueCount="115">
  <si>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</si>
  <si>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</si>
  <si>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</si>
  <si>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</si>
  <si>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</si>
  <si>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</si>
  <si>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</si>
  <si>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</si>
  <si>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</si>
  <si>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</si>
  <si>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</si>
  <si>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</si>
  <si>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</si>
  <si>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</si>
  <si>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</si>
  <si>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</si>
  <si>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</si>
  <si>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</si>
  <si>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</si>
  <si>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</si>
  <si>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02.03</t>
  </si>
  <si>
    <t>01.11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</si>
  <si>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</si>
  <si>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</si>
  <si>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</si>
  <si>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</si>
  <si>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</si>
  <si>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итого по разделу 05</t>
  </si>
  <si>
    <t>05.03</t>
  </si>
  <si>
    <t>итого по разделу 11</t>
  </si>
  <si>
    <t>290</t>
  </si>
  <si>
    <t>07.07</t>
  </si>
  <si>
    <t>итого по разделу 07</t>
  </si>
  <si>
    <t>перечисления другим бюджетам бюджетной системы РФ</t>
  </si>
  <si>
    <t>10.03</t>
  </si>
  <si>
    <t>226</t>
  </si>
  <si>
    <t>итого по разделу 10</t>
  </si>
  <si>
    <t>05.02</t>
  </si>
  <si>
    <t>прочие мероприятия</t>
  </si>
  <si>
    <t>340</t>
  </si>
  <si>
    <t>уличное освещение</t>
  </si>
  <si>
    <t>содержание дорог</t>
  </si>
  <si>
    <t>04.12</t>
  </si>
  <si>
    <t>итого по разделу 04</t>
  </si>
  <si>
    <t>итого по разделу 03</t>
  </si>
  <si>
    <t>03.14</t>
  </si>
  <si>
    <t>01.06</t>
  </si>
  <si>
    <t>03.09</t>
  </si>
  <si>
    <t>08.01</t>
  </si>
  <si>
    <t>итого по разделу 08</t>
  </si>
  <si>
    <t>10.04</t>
  </si>
  <si>
    <t>01.07</t>
  </si>
  <si>
    <t>Обеспечение проведения выборов и референдумов</t>
  </si>
  <si>
    <t>222</t>
  </si>
  <si>
    <t>05.01</t>
  </si>
  <si>
    <t>Жилищное хозяйство</t>
  </si>
  <si>
    <t>Коммунальное хозяйство</t>
  </si>
  <si>
    <t>Благоустройство</t>
  </si>
  <si>
    <t>озеленение</t>
  </si>
  <si>
    <t>11.05</t>
  </si>
  <si>
    <t>01.13</t>
  </si>
  <si>
    <t>04.01</t>
  </si>
  <si>
    <t>04.09</t>
  </si>
  <si>
    <t>10.01</t>
  </si>
  <si>
    <t>263</t>
  </si>
  <si>
    <t>наименование</t>
  </si>
  <si>
    <t>Внесение изменений</t>
  </si>
  <si>
    <t>РАЗДЕЛ 01 ОБЩЕГОСУДАРСТВЕННЫЕ ВОПРОСЫ</t>
  </si>
  <si>
    <t>РАЗДЕЛ 02 НАЦИОНАЛЬНАЯ ОБОРОНА</t>
  </si>
  <si>
    <t>0203</t>
  </si>
  <si>
    <t>РАЗДЕЛ 03 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</si>
  <si>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характера,гражданская обороны</t>
  </si>
  <si>
    <t>Другие вопросы в области национальной безопасности и правохранительной деятельности</t>
  </si>
  <si>
    <t>РАЗДЕЛ 04 НАЦИОНАЛЬНАЯ ЭКОНОМИКА</t>
  </si>
  <si>
    <t>Общеэкономические вопросы</t>
  </si>
  <si>
    <t>Транспорт</t>
  </si>
  <si>
    <t>04.08</t>
  </si>
  <si>
    <t>Дорожное хозяйство (дорожные фонды)</t>
  </si>
  <si>
    <t>программа Развития автомобильных дорог МБ</t>
  </si>
  <si>
    <t>программа Повышение безопасности дорожного движения</t>
  </si>
  <si>
    <t>программа Развития автомобильных дорог ОБ</t>
  </si>
  <si>
    <t>Другие вопросы в области национальной экономики и правоохранительной деятельности</t>
  </si>
  <si>
    <t>Программа тер. Планирования МБ</t>
  </si>
  <si>
    <t>Программа тер. Планирования ОБ</t>
  </si>
  <si>
    <t>перечисления другим бюджетам бюджетной системы</t>
  </si>
  <si>
    <t>РАЗДЕЛ 05 ЖИЛИЩНО-КОММУНАЛЬНОЕ ХОЗЯЙСТВО</t>
  </si>
  <si>
    <t>безвозмездные перечисления муниц.  и гос.  организациям</t>
  </si>
  <si>
    <t>безвозмездные перечисления организациям, за искл.  мун.  и гос.  организаций</t>
  </si>
  <si>
    <t>Программа комплексного развития систем коммунальной инфраструктуры МБ</t>
  </si>
  <si>
    <t>Программа комплексного развития систем коммунальной инфраструктуры ОБ</t>
  </si>
  <si>
    <t>Программа Энергосбережение</t>
  </si>
  <si>
    <t>Программа Чистая вода</t>
  </si>
  <si>
    <t>содержание мест захоронений</t>
  </si>
  <si>
    <t>программа Энергосбережение</t>
  </si>
  <si>
    <t>РАЗДЕЛ 07 ОБРАЗОВАНИЕ</t>
  </si>
  <si>
    <t>08 КУЛЬТУРА И КИНЕМАТОГРАФИЯ</t>
  </si>
  <si>
    <t>ДЦП "Сто модельных домов" МБ</t>
  </si>
  <si>
    <t>ДЦП "Сто модельных домов" ОБ</t>
  </si>
  <si>
    <t>РАЗДЕЛ 10 СОЦИАЛЬНАЯ ПОЛИТИКА</t>
  </si>
  <si>
    <t>Пенсионное обеспечение</t>
  </si>
  <si>
    <t>пенсии, пособия, выплачиваемые организациями сектора государственного управления</t>
  </si>
  <si>
    <t>Социальное обеспечение населения</t>
  </si>
  <si>
    <t>Охрана семьи и детства</t>
  </si>
  <si>
    <t>РАЗДЕЛ 11 ФИЗИЧЕСКАЯ КУЛЬТУРА И СПОРТ</t>
  </si>
  <si>
    <t>РАЗДЕЛ 13 ОБСЛУЖИВАНИЕ ГОСУДАРСТВЕННОГО И МУНИЦИПАЛЬНОГОДОЛГА</t>
  </si>
  <si>
    <t>13.01</t>
  </si>
  <si>
    <t>обслуживание государственного (муниципального) долга</t>
  </si>
  <si>
    <t>итого по разделу 13</t>
  </si>
  <si>
    <t>итого по бюджету</t>
  </si>
  <si>
    <t>% исполнения</t>
  </si>
  <si>
    <t>План на 2014 год</t>
  </si>
  <si>
    <t>Уточненный план на 2014 год</t>
  </si>
  <si>
    <t>РАСЧЁТ ПО ФУНКЦИОНАЛЬНОЙ СТРУКТУРЕ РАСХОДОВ
БЮДЖЕТА БРУСНИЧНОГО СЕЛЬСКОГО ПОСЕЛЕНИЯ ЗА 9 МЕСЯЦЕВ 2014 ГОД</t>
  </si>
  <si>
    <t>Исполнение на 01.10.2014 г.</t>
  </si>
  <si>
    <t>Справочная №1 к постановлению администрации
Брусничного сельского поселения
«Об утверждении отчета об исполнеии бюджета 
Брусничного сельского поселения за 9 месяцев 2014 года»
от "26"ноября 2014 года № 48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</si>
</sst>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32" borderId="11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4" fillId="32" borderId="11" xfId="0" applyFont="1" applyFill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32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4" fillId="32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vertical="center"/>
    </xf>
    <xf numFmtId="164" fontId="3" fillId="33" borderId="15" xfId="0" applyNumberFormat="1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164" fontId="4" fillId="34" borderId="10" xfId="0" applyNumberFormat="1" applyFont="1" applyFill="1" applyBorder="1" applyAlignment="1">
      <alignment vertical="center"/>
    </xf>
    <xf numFmtId="164" fontId="3" fillId="32" borderId="10" xfId="0" applyNumberFormat="1" applyFont="1" applyFill="1" applyBorder="1" applyAlignment="1">
      <alignment vertical="center"/>
    </xf>
    <xf numFmtId="164" fontId="4" fillId="34" borderId="10" xfId="0" applyNumberFormat="1" applyFont="1" applyFill="1" applyBorder="1" applyAlignment="1" applyProtection="1">
      <alignment vertical="center"/>
      <protection locked="0"/>
    </xf>
    <xf numFmtId="164" fontId="3" fillId="34" borderId="10" xfId="0" applyNumberFormat="1" applyFont="1" applyFill="1" applyBorder="1" applyAlignment="1" applyProtection="1">
      <alignment vertical="center"/>
      <protection locked="0"/>
    </xf>
    <xf numFmtId="164" fontId="3" fillId="0" borderId="10" xfId="0" applyNumberFormat="1" applyFont="1" applyBorder="1" applyAlignment="1" applyProtection="1">
      <alignment vertical="center"/>
      <protection locked="0"/>
    </xf>
    <xf numFmtId="49" fontId="3" fillId="33" borderId="11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 vertical="center"/>
      <protection locked="0"/>
    </xf>
    <xf numFmtId="49" fontId="3" fillId="32" borderId="11" xfId="0" applyNumberFormat="1" applyFont="1" applyFill="1" applyBorder="1" applyAlignment="1">
      <alignment horizontal="left" vertical="center"/>
    </xf>
    <xf numFmtId="49" fontId="3" fillId="32" borderId="10" xfId="0" applyNumberFormat="1" applyFont="1" applyFill="1" applyBorder="1" applyAlignment="1">
      <alignment horizontal="left" vertical="center"/>
    </xf>
    <xf numFmtId="164" fontId="4" fillId="33" borderId="10" xfId="0" applyNumberFormat="1" applyFont="1" applyFill="1" applyBorder="1" applyAlignment="1">
      <alignment vertical="center"/>
    </xf>
    <xf numFmtId="164" fontId="4" fillId="0" borderId="10" xfId="0" applyNumberFormat="1" applyFont="1" applyBorder="1" applyAlignment="1" applyProtection="1">
      <alignment vertical="center"/>
      <protection locked="0"/>
    </xf>
    <xf numFmtId="49" fontId="3" fillId="32" borderId="11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/>
    </xf>
    <xf numFmtId="49" fontId="4" fillId="34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vertical="center"/>
    </xf>
    <xf numFmtId="164" fontId="3" fillId="34" borderId="15" xfId="0" applyNumberFormat="1" applyFont="1" applyFill="1" applyBorder="1" applyAlignment="1">
      <alignment vertical="center"/>
    </xf>
    <xf numFmtId="164" fontId="4" fillId="34" borderId="15" xfId="0" applyNumberFormat="1" applyFont="1" applyFill="1" applyBorder="1" applyAlignment="1">
      <alignment vertical="center"/>
    </xf>
    <xf numFmtId="164" fontId="3" fillId="32" borderId="15" xfId="0" applyNumberFormat="1" applyFont="1" applyFill="1" applyBorder="1" applyAlignment="1">
      <alignment vertical="center"/>
    </xf>
    <xf numFmtId="164" fontId="4" fillId="34" borderId="15" xfId="0" applyNumberFormat="1" applyFont="1" applyFill="1" applyBorder="1" applyAlignment="1" applyProtection="1">
      <alignment vertical="center"/>
      <protection locked="0"/>
    </xf>
    <xf numFmtId="164" fontId="3" fillId="34" borderId="15" xfId="0" applyNumberFormat="1" applyFont="1" applyFill="1" applyBorder="1" applyAlignment="1" applyProtection="1">
      <alignment vertical="center"/>
      <protection locked="0"/>
    </xf>
    <xf numFmtId="164" fontId="3" fillId="33" borderId="15" xfId="0" applyNumberFormat="1" applyFont="1" applyFill="1" applyBorder="1" applyAlignment="1" applyProtection="1">
      <alignment vertical="center"/>
      <protection locked="0"/>
    </xf>
    <xf numFmtId="164" fontId="4" fillId="33" borderId="15" xfId="0" applyNumberFormat="1" applyFont="1" applyFill="1" applyBorder="1" applyAlignment="1">
      <alignment vertical="center"/>
    </xf>
    <xf numFmtId="164" fontId="4" fillId="0" borderId="15" xfId="0" applyNumberFormat="1" applyFont="1" applyBorder="1" applyAlignment="1" applyProtection="1">
      <alignment vertical="center"/>
      <protection locked="0"/>
    </xf>
    <xf numFmtId="164" fontId="6" fillId="33" borderId="15" xfId="0" applyNumberFormat="1" applyFont="1" applyFill="1" applyBorder="1" applyAlignment="1">
      <alignment vertical="center"/>
    </xf>
    <xf numFmtId="164" fontId="6" fillId="33" borderId="17" xfId="0" applyNumberFormat="1" applyFont="1" applyFill="1" applyBorder="1" applyAlignment="1">
      <alignment vertical="center"/>
    </xf>
    <xf numFmtId="164" fontId="4" fillId="33" borderId="10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3" fillId="32" borderId="10" xfId="0" applyFont="1" applyFill="1" applyBorder="1" applyAlignment="1">
      <alignment horizontal="left" vertical="center"/>
    </xf>
    <xf numFmtId="49" fontId="3" fillId="32" borderId="11" xfId="0" applyNumberFormat="1" applyFont="1" applyFill="1" applyBorder="1" applyAlignment="1">
      <alignment horizontal="left" vertical="center"/>
    </xf>
    <xf numFmtId="49" fontId="3" fillId="32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49" fontId="3" fillId="33" borderId="11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53.75390625" style="1" customWidth="1"/>
    <col min="4" max="8" width="13.75390625" style="1" customWidth="1"/>
    <col min="9" max="16384" width="9.125" style="1" customWidth="1"/>
  </cols>
  <sheetData>
    <row r="1" spans="3:8" ht="84" customHeight="1">
      <c r="C1" s="79" t="s">
        <v>114</v>
      </c>
      <c r="D1" s="79"/>
      <c r="E1" s="79"/>
      <c r="F1" s="79"/>
      <c r="G1" s="79"/>
      <c r="H1" s="80"/>
    </row>
    <row r="2" ht="21" customHeight="1"/>
    <row r="3" ht="3" customHeight="1"/>
    <row r="4" spans="1:7" ht="40.5" customHeight="1">
      <c r="A4" s="91" t="s">
        <v>112</v>
      </c>
      <c r="B4" s="91"/>
      <c r="C4" s="91"/>
      <c r="D4" s="91"/>
      <c r="E4" s="91"/>
      <c r="F4" s="91"/>
      <c r="G4" s="91"/>
    </row>
    <row r="5" spans="1:7" ht="18.75">
      <c r="A5" s="38"/>
      <c r="B5" s="38"/>
      <c r="C5" s="38"/>
      <c r="D5" s="38"/>
      <c r="E5" s="38"/>
      <c r="F5" s="38"/>
      <c r="G5" s="38"/>
    </row>
    <row r="6" ht="12" customHeight="1" thickBot="1"/>
    <row r="7" spans="1:8" ht="46.5" customHeight="1">
      <c r="A7" s="92" t="s">
        <v>65</v>
      </c>
      <c r="B7" s="93"/>
      <c r="C7" s="93"/>
      <c r="D7" s="41" t="s">
        <v>110</v>
      </c>
      <c r="E7" s="41" t="s">
        <v>66</v>
      </c>
      <c r="F7" s="41" t="s">
        <v>113</v>
      </c>
      <c r="G7" s="41" t="s">
        <v>111</v>
      </c>
      <c r="H7" s="42" t="s">
        <v>109</v>
      </c>
    </row>
    <row r="8" spans="1:8" s="5" customFormat="1" ht="17.25" customHeight="1">
      <c r="A8" s="18" t="s">
        <v>67</v>
      </c>
      <c r="B8" s="37"/>
      <c r="C8" s="28"/>
      <c r="D8" s="43"/>
      <c r="E8" s="43"/>
      <c r="F8" s="43"/>
      <c r="G8" s="43"/>
      <c r="H8" s="44"/>
    </row>
    <row r="9" spans="1:8" s="5" customFormat="1" ht="24" customHeight="1">
      <c r="A9" s="19" t="s">
        <v>0</v>
      </c>
      <c r="B9" s="3">
        <v>210</v>
      </c>
      <c r="C9" s="34" t="s">
        <v>26</v>
      </c>
      <c r="D9" s="45">
        <f>SUM(D10:D12)</f>
        <v>3110.9</v>
      </c>
      <c r="E9" s="45">
        <f>SUM(E10:E12)</f>
        <v>14.299999999999997</v>
      </c>
      <c r="F9" s="45">
        <f>SUM(F10:F12)</f>
        <v>2460.6</v>
      </c>
      <c r="G9" s="45">
        <f>SUM(G10:G12)</f>
        <v>3125.2</v>
      </c>
      <c r="H9" s="66">
        <f>F9/G9*100</f>
        <v>78.73416101369513</v>
      </c>
    </row>
    <row r="10" spans="1:8" s="8" customFormat="1" ht="15.75">
      <c r="A10" s="20" t="s">
        <v>0</v>
      </c>
      <c r="B10" s="6">
        <v>211</v>
      </c>
      <c r="C10" s="7" t="s">
        <v>1</v>
      </c>
      <c r="D10" s="46">
        <f aca="true" t="shared" si="0" ref="D10:G11">SUM(D27,D43,D59)</f>
        <v>2403.3</v>
      </c>
      <c r="E10" s="46">
        <f t="shared" si="0"/>
        <v>-76.8</v>
      </c>
      <c r="F10" s="46">
        <f t="shared" si="0"/>
        <v>1906.8</v>
      </c>
      <c r="G10" s="46">
        <f t="shared" si="0"/>
        <v>2326.5</v>
      </c>
      <c r="H10" s="67">
        <f>F10/G10*100</f>
        <v>81.96002578981302</v>
      </c>
    </row>
    <row r="11" spans="1:8" s="8" customFormat="1" ht="15.75" hidden="1">
      <c r="A11" s="20" t="s">
        <v>0</v>
      </c>
      <c r="B11" s="6">
        <v>212</v>
      </c>
      <c r="C11" s="7" t="s">
        <v>2</v>
      </c>
      <c r="D11" s="46">
        <f t="shared" si="0"/>
        <v>0</v>
      </c>
      <c r="E11" s="46">
        <f t="shared" si="0"/>
        <v>0</v>
      </c>
      <c r="F11" s="46">
        <f t="shared" si="0"/>
        <v>0</v>
      </c>
      <c r="G11" s="46">
        <f t="shared" si="0"/>
        <v>0</v>
      </c>
      <c r="H11" s="67" t="e">
        <f>F11/G11*100</f>
        <v>#DIV/0!</v>
      </c>
    </row>
    <row r="12" spans="1:8" s="8" customFormat="1" ht="15.75">
      <c r="A12" s="20" t="s">
        <v>0</v>
      </c>
      <c r="B12" s="6">
        <v>213</v>
      </c>
      <c r="C12" s="7" t="s">
        <v>3</v>
      </c>
      <c r="D12" s="46">
        <f>SUM(D29,D45,D61,)</f>
        <v>707.5999999999999</v>
      </c>
      <c r="E12" s="46">
        <f>SUM(E29,E45,E61,)</f>
        <v>91.1</v>
      </c>
      <c r="F12" s="46">
        <f>SUM(F29,F45,F61,)</f>
        <v>553.8</v>
      </c>
      <c r="G12" s="46">
        <f>SUM(G29,G45,G61,)</f>
        <v>798.7</v>
      </c>
      <c r="H12" s="67">
        <f>F12/G12*100</f>
        <v>69.33767371979465</v>
      </c>
    </row>
    <row r="13" spans="1:8" s="5" customFormat="1" ht="15.75">
      <c r="A13" s="19" t="s">
        <v>0</v>
      </c>
      <c r="B13" s="3">
        <v>220</v>
      </c>
      <c r="C13" s="4" t="s">
        <v>4</v>
      </c>
      <c r="D13" s="45">
        <f>SUM(D14:D19)</f>
        <v>139.9</v>
      </c>
      <c r="E13" s="45">
        <f>SUM(E14:E19)</f>
        <v>0</v>
      </c>
      <c r="F13" s="45">
        <f>SUM(F14:F19)</f>
        <v>26.2</v>
      </c>
      <c r="G13" s="45">
        <f>SUM(G14:G19)</f>
        <v>139.9</v>
      </c>
      <c r="H13" s="66">
        <f>F13/G13*100</f>
        <v>18.727662616154394</v>
      </c>
    </row>
    <row r="14" spans="1:8" s="8" customFormat="1" ht="15.75">
      <c r="A14" s="20" t="s">
        <v>0</v>
      </c>
      <c r="B14" s="6">
        <v>221</v>
      </c>
      <c r="C14" s="7" t="s">
        <v>5</v>
      </c>
      <c r="D14" s="46">
        <f>SUM(D31,D47,D63)</f>
        <v>8.9</v>
      </c>
      <c r="E14" s="46">
        <f aca="true" t="shared" si="1" ref="E14:F18">SUM(E31,E47,E63)</f>
        <v>0</v>
      </c>
      <c r="F14" s="46">
        <f t="shared" si="1"/>
        <v>6.7</v>
      </c>
      <c r="G14" s="46">
        <f>SUM(G31,G47,G63)</f>
        <v>8.9</v>
      </c>
      <c r="H14" s="67">
        <f aca="true" t="shared" si="2" ref="H14:H19">F14/G14*100</f>
        <v>75.28089887640449</v>
      </c>
    </row>
    <row r="15" spans="1:8" s="8" customFormat="1" ht="15.75" hidden="1">
      <c r="A15" s="20" t="s">
        <v>0</v>
      </c>
      <c r="B15" s="6">
        <v>222</v>
      </c>
      <c r="C15" s="7" t="s">
        <v>6</v>
      </c>
      <c r="D15" s="46">
        <f>SUM(D32,D48,D64)</f>
        <v>0</v>
      </c>
      <c r="E15" s="46">
        <f t="shared" si="1"/>
        <v>0</v>
      </c>
      <c r="F15" s="46">
        <f t="shared" si="1"/>
        <v>0</v>
      </c>
      <c r="G15" s="46">
        <f>SUM(G32,G48,G64)</f>
        <v>0</v>
      </c>
      <c r="H15" s="67" t="e">
        <f t="shared" si="2"/>
        <v>#DIV/0!</v>
      </c>
    </row>
    <row r="16" spans="1:8" s="8" customFormat="1" ht="15.75">
      <c r="A16" s="20" t="s">
        <v>0</v>
      </c>
      <c r="B16" s="6">
        <v>223</v>
      </c>
      <c r="C16" s="7" t="s">
        <v>7</v>
      </c>
      <c r="D16" s="46">
        <f>SUM(D33,D49,D65)</f>
        <v>119</v>
      </c>
      <c r="E16" s="46">
        <f t="shared" si="1"/>
        <v>0</v>
      </c>
      <c r="F16" s="46">
        <f t="shared" si="1"/>
        <v>19.5</v>
      </c>
      <c r="G16" s="46">
        <f>SUM(G33,G49,G65)</f>
        <v>119</v>
      </c>
      <c r="H16" s="67">
        <f t="shared" si="2"/>
        <v>16.386554621848738</v>
      </c>
    </row>
    <row r="17" spans="1:8" s="8" customFormat="1" ht="15.75" customHeight="1" hidden="1">
      <c r="A17" s="20" t="s">
        <v>0</v>
      </c>
      <c r="B17" s="6">
        <v>224</v>
      </c>
      <c r="C17" s="7" t="s">
        <v>8</v>
      </c>
      <c r="D17" s="46">
        <f>SUM(D34,D50,D66)</f>
        <v>0</v>
      </c>
      <c r="E17" s="46">
        <f t="shared" si="1"/>
        <v>0</v>
      </c>
      <c r="F17" s="46">
        <f t="shared" si="1"/>
        <v>0</v>
      </c>
      <c r="G17" s="46">
        <f>SUM(G34,G50,G66)</f>
        <v>0</v>
      </c>
      <c r="H17" s="67" t="e">
        <f t="shared" si="2"/>
        <v>#DIV/0!</v>
      </c>
    </row>
    <row r="18" spans="1:8" s="8" customFormat="1" ht="15.75">
      <c r="A18" s="20" t="s">
        <v>0</v>
      </c>
      <c r="B18" s="6">
        <v>225</v>
      </c>
      <c r="C18" s="7" t="s">
        <v>9</v>
      </c>
      <c r="D18" s="46">
        <f>SUM(D35,D51,D67)</f>
        <v>1</v>
      </c>
      <c r="E18" s="46">
        <f t="shared" si="1"/>
        <v>0</v>
      </c>
      <c r="F18" s="46">
        <f t="shared" si="1"/>
        <v>0</v>
      </c>
      <c r="G18" s="46">
        <f>SUM(G35,G51,G67)</f>
        <v>1</v>
      </c>
      <c r="H18" s="67">
        <f t="shared" si="2"/>
        <v>0</v>
      </c>
    </row>
    <row r="19" spans="1:8" s="8" customFormat="1" ht="15.75">
      <c r="A19" s="20" t="s">
        <v>0</v>
      </c>
      <c r="B19" s="6">
        <v>226</v>
      </c>
      <c r="C19" s="7" t="s">
        <v>10</v>
      </c>
      <c r="D19" s="46">
        <f>SUM(D36,D52,D68,D79)</f>
        <v>11</v>
      </c>
      <c r="E19" s="46">
        <f>SUM(E36,E52,E68,E79)</f>
        <v>0</v>
      </c>
      <c r="F19" s="46">
        <f>SUM(F36,F52,F68,F79)</f>
        <v>0</v>
      </c>
      <c r="G19" s="46">
        <f>SUM(G36,G52,G68,G79)</f>
        <v>11</v>
      </c>
      <c r="H19" s="67">
        <f t="shared" si="2"/>
        <v>0</v>
      </c>
    </row>
    <row r="20" spans="1:8" s="5" customFormat="1" ht="31.5">
      <c r="A20" s="19" t="s">
        <v>0</v>
      </c>
      <c r="B20" s="3">
        <v>251</v>
      </c>
      <c r="C20" s="34" t="s">
        <v>33</v>
      </c>
      <c r="D20" s="45">
        <f>SUM(D69,D75)</f>
        <v>688.2</v>
      </c>
      <c r="E20" s="45">
        <f>SUM(E69,E75)</f>
        <v>0.2</v>
      </c>
      <c r="F20" s="45">
        <f>SUM(F69,F75)</f>
        <v>514.5</v>
      </c>
      <c r="G20" s="45">
        <f>SUM(G69,G75)</f>
        <v>688.2</v>
      </c>
      <c r="H20" s="66">
        <f aca="true" t="shared" si="3" ref="H20:H29">F20/G20*100</f>
        <v>74.76024411508281</v>
      </c>
    </row>
    <row r="21" spans="1:8" s="5" customFormat="1" ht="15.75">
      <c r="A21" s="19" t="s">
        <v>0</v>
      </c>
      <c r="B21" s="3">
        <v>290</v>
      </c>
      <c r="C21" s="4" t="s">
        <v>11</v>
      </c>
      <c r="D21" s="45">
        <f>SUM(D37,D53,D70,D77,D78,D80)</f>
        <v>14.1</v>
      </c>
      <c r="E21" s="45">
        <f>SUM(E37,E53,E70,E77,E78,E80)</f>
        <v>0</v>
      </c>
      <c r="F21" s="45">
        <f>SUM(F37,F53,F70,F77,F78,F80)</f>
        <v>2</v>
      </c>
      <c r="G21" s="45">
        <f>SUM(G37,G53,G70,G77,G78,G80)</f>
        <v>14.1</v>
      </c>
      <c r="H21" s="66">
        <f t="shared" si="3"/>
        <v>14.184397163120568</v>
      </c>
    </row>
    <row r="22" spans="1:8" s="5" customFormat="1" ht="15.75" hidden="1">
      <c r="A22" s="19" t="s">
        <v>0</v>
      </c>
      <c r="B22" s="3">
        <v>300</v>
      </c>
      <c r="C22" s="4" t="s">
        <v>12</v>
      </c>
      <c r="D22" s="45">
        <f>SUM(D23:D24)</f>
        <v>0</v>
      </c>
      <c r="E22" s="45">
        <f>SUM(E23:E24)</f>
        <v>0</v>
      </c>
      <c r="F22" s="45">
        <f>SUM(F23:F24)</f>
        <v>0</v>
      </c>
      <c r="G22" s="45">
        <f>SUM(G23:G24)</f>
        <v>0</v>
      </c>
      <c r="H22" s="66" t="e">
        <f t="shared" si="3"/>
        <v>#DIV/0!</v>
      </c>
    </row>
    <row r="23" spans="1:8" s="5" customFormat="1" ht="15.75" hidden="1">
      <c r="A23" s="20" t="s">
        <v>0</v>
      </c>
      <c r="B23" s="6">
        <v>310</v>
      </c>
      <c r="C23" s="7" t="s">
        <v>13</v>
      </c>
      <c r="D23" s="46">
        <f aca="true" t="shared" si="4" ref="D23:G24">SUM(D39,D55,D72,D81)</f>
        <v>0</v>
      </c>
      <c r="E23" s="46">
        <f t="shared" si="4"/>
        <v>0</v>
      </c>
      <c r="F23" s="46">
        <f t="shared" si="4"/>
        <v>0</v>
      </c>
      <c r="G23" s="46">
        <f t="shared" si="4"/>
        <v>0</v>
      </c>
      <c r="H23" s="67" t="e">
        <f t="shared" si="3"/>
        <v>#DIV/0!</v>
      </c>
    </row>
    <row r="24" spans="1:8" s="5" customFormat="1" ht="15.75" hidden="1">
      <c r="A24" s="20" t="s">
        <v>0</v>
      </c>
      <c r="B24" s="6">
        <v>340</v>
      </c>
      <c r="C24" s="7" t="s">
        <v>14</v>
      </c>
      <c r="D24" s="46">
        <f t="shared" si="4"/>
        <v>0</v>
      </c>
      <c r="E24" s="46">
        <f t="shared" si="4"/>
        <v>0</v>
      </c>
      <c r="F24" s="46">
        <f t="shared" si="4"/>
        <v>0</v>
      </c>
      <c r="G24" s="46">
        <f t="shared" si="4"/>
        <v>0</v>
      </c>
      <c r="H24" s="67" t="e">
        <f t="shared" si="3"/>
        <v>#DIV/0!</v>
      </c>
    </row>
    <row r="25" spans="1:8" s="5" customFormat="1" ht="15.75">
      <c r="A25" s="21" t="s">
        <v>16</v>
      </c>
      <c r="B25" s="10"/>
      <c r="C25" s="35"/>
      <c r="D25" s="47">
        <f>SUM(D9,D13,D20,D21,D22,)</f>
        <v>3953.1</v>
      </c>
      <c r="E25" s="47">
        <f>SUM(E9,E13,E20,E21,E22,)</f>
        <v>0.2999999999999943</v>
      </c>
      <c r="F25" s="47">
        <f>SUM(F9,F13,F20,F21,F22,)</f>
        <v>3003.2999999999997</v>
      </c>
      <c r="G25" s="47">
        <f>SUM(G9,G13,G20,G21,G22,)</f>
        <v>3967.2999999999997</v>
      </c>
      <c r="H25" s="68">
        <f t="shared" si="3"/>
        <v>75.70135860660902</v>
      </c>
    </row>
    <row r="26" spans="1:8" s="8" customFormat="1" ht="31.5">
      <c r="A26" s="24" t="s">
        <v>15</v>
      </c>
      <c r="B26" s="3">
        <v>210</v>
      </c>
      <c r="C26" s="34" t="s">
        <v>26</v>
      </c>
      <c r="D26" s="45">
        <f>SUM(D27:D29)</f>
        <v>635.7</v>
      </c>
      <c r="E26" s="45">
        <f>SUM(E27:E29)</f>
        <v>0</v>
      </c>
      <c r="F26" s="45">
        <f>SUM(F27:F29)</f>
        <v>463.3</v>
      </c>
      <c r="G26" s="45">
        <f>SUM(G27:G29)</f>
        <v>635.7</v>
      </c>
      <c r="H26" s="66">
        <f t="shared" si="3"/>
        <v>72.88028944470662</v>
      </c>
    </row>
    <row r="27" spans="1:8" s="8" customFormat="1" ht="16.5" customHeight="1">
      <c r="A27" s="22" t="s">
        <v>15</v>
      </c>
      <c r="B27" s="6">
        <v>211</v>
      </c>
      <c r="C27" s="7" t="s">
        <v>1</v>
      </c>
      <c r="D27" s="48">
        <v>488.5</v>
      </c>
      <c r="E27" s="48">
        <f>D27-G27</f>
        <v>0</v>
      </c>
      <c r="F27" s="48">
        <v>355.1</v>
      </c>
      <c r="G27" s="48">
        <v>488.5</v>
      </c>
      <c r="H27" s="67">
        <f t="shared" si="3"/>
        <v>72.6919140225179</v>
      </c>
    </row>
    <row r="28" spans="1:8" s="8" customFormat="1" ht="15.75" customHeight="1" hidden="1">
      <c r="A28" s="22" t="s">
        <v>15</v>
      </c>
      <c r="B28" s="6">
        <v>212</v>
      </c>
      <c r="C28" s="7" t="s">
        <v>2</v>
      </c>
      <c r="D28" s="48">
        <v>0</v>
      </c>
      <c r="E28" s="48">
        <f>D28-G28</f>
        <v>0</v>
      </c>
      <c r="F28" s="48">
        <v>0</v>
      </c>
      <c r="G28" s="48"/>
      <c r="H28" s="67" t="e">
        <f t="shared" si="3"/>
        <v>#DIV/0!</v>
      </c>
    </row>
    <row r="29" spans="1:8" s="8" customFormat="1" ht="15.75">
      <c r="A29" s="22" t="s">
        <v>15</v>
      </c>
      <c r="B29" s="6">
        <v>213</v>
      </c>
      <c r="C29" s="7" t="s">
        <v>3</v>
      </c>
      <c r="D29" s="48">
        <v>147.2</v>
      </c>
      <c r="E29" s="48">
        <f>D29-G29</f>
        <v>0</v>
      </c>
      <c r="F29" s="48">
        <v>108.2</v>
      </c>
      <c r="G29" s="48">
        <v>147.2</v>
      </c>
      <c r="H29" s="67">
        <f t="shared" si="3"/>
        <v>73.5054347826087</v>
      </c>
    </row>
    <row r="30" spans="1:8" s="8" customFormat="1" ht="15.75" customHeight="1" hidden="1">
      <c r="A30" s="24" t="s">
        <v>15</v>
      </c>
      <c r="B30" s="3">
        <v>220</v>
      </c>
      <c r="C30" s="4" t="s">
        <v>4</v>
      </c>
      <c r="D30" s="45">
        <f>SUM(D31:D36)</f>
        <v>0</v>
      </c>
      <c r="E30" s="45">
        <f>SUM(E31:E36)</f>
        <v>0</v>
      </c>
      <c r="F30" s="45">
        <f>SUM(F31:F36)</f>
        <v>0</v>
      </c>
      <c r="G30" s="45">
        <f>SUM(G31:G36)</f>
        <v>0</v>
      </c>
      <c r="H30" s="66">
        <f>SUM(H31:H36)</f>
        <v>0</v>
      </c>
    </row>
    <row r="31" spans="1:8" s="8" customFormat="1" ht="15.75" customHeight="1" hidden="1">
      <c r="A31" s="22" t="s">
        <v>15</v>
      </c>
      <c r="B31" s="6">
        <v>221</v>
      </c>
      <c r="C31" s="7" t="s">
        <v>5</v>
      </c>
      <c r="D31" s="48"/>
      <c r="E31" s="48"/>
      <c r="F31" s="48"/>
      <c r="G31" s="48">
        <f aca="true" t="shared" si="5" ref="G31:G40">D31+E31</f>
        <v>0</v>
      </c>
      <c r="H31" s="69"/>
    </row>
    <row r="32" spans="1:8" s="8" customFormat="1" ht="15.75" customHeight="1" hidden="1">
      <c r="A32" s="22" t="s">
        <v>15</v>
      </c>
      <c r="B32" s="6">
        <v>222</v>
      </c>
      <c r="C32" s="7" t="s">
        <v>6</v>
      </c>
      <c r="D32" s="48">
        <v>0</v>
      </c>
      <c r="E32" s="48"/>
      <c r="F32" s="48">
        <v>0</v>
      </c>
      <c r="G32" s="48">
        <f>D32+E32</f>
        <v>0</v>
      </c>
      <c r="H32" s="69"/>
    </row>
    <row r="33" spans="1:8" s="5" customFormat="1" ht="15.75" customHeight="1" hidden="1">
      <c r="A33" s="22" t="s">
        <v>15</v>
      </c>
      <c r="B33" s="6">
        <v>223</v>
      </c>
      <c r="C33" s="7" t="s">
        <v>7</v>
      </c>
      <c r="D33" s="48"/>
      <c r="E33" s="48"/>
      <c r="F33" s="48"/>
      <c r="G33" s="48">
        <f t="shared" si="5"/>
        <v>0</v>
      </c>
      <c r="H33" s="69"/>
    </row>
    <row r="34" spans="1:8" s="8" customFormat="1" ht="15.75" customHeight="1" hidden="1">
      <c r="A34" s="22" t="s">
        <v>15</v>
      </c>
      <c r="B34" s="6">
        <v>224</v>
      </c>
      <c r="C34" s="7" t="s">
        <v>8</v>
      </c>
      <c r="D34" s="48"/>
      <c r="E34" s="48"/>
      <c r="F34" s="48"/>
      <c r="G34" s="48">
        <f t="shared" si="5"/>
        <v>0</v>
      </c>
      <c r="H34" s="69"/>
    </row>
    <row r="35" spans="1:8" s="8" customFormat="1" ht="15.75" customHeight="1" hidden="1">
      <c r="A35" s="22" t="s">
        <v>15</v>
      </c>
      <c r="B35" s="6">
        <v>225</v>
      </c>
      <c r="C35" s="7" t="s">
        <v>9</v>
      </c>
      <c r="D35" s="48"/>
      <c r="E35" s="48"/>
      <c r="F35" s="48"/>
      <c r="G35" s="48">
        <f t="shared" si="5"/>
        <v>0</v>
      </c>
      <c r="H35" s="69"/>
    </row>
    <row r="36" spans="1:8" s="8" customFormat="1" ht="15.75" customHeight="1" hidden="1">
      <c r="A36" s="22" t="s">
        <v>15</v>
      </c>
      <c r="B36" s="6">
        <v>226</v>
      </c>
      <c r="C36" s="7" t="s">
        <v>10</v>
      </c>
      <c r="D36" s="48"/>
      <c r="E36" s="48"/>
      <c r="F36" s="48"/>
      <c r="G36" s="48">
        <f t="shared" si="5"/>
        <v>0</v>
      </c>
      <c r="H36" s="69"/>
    </row>
    <row r="37" spans="1:8" s="8" customFormat="1" ht="15.75" customHeight="1" hidden="1">
      <c r="A37" s="24" t="s">
        <v>15</v>
      </c>
      <c r="B37" s="3">
        <v>290</v>
      </c>
      <c r="C37" s="4" t="s">
        <v>11</v>
      </c>
      <c r="D37" s="49"/>
      <c r="E37" s="49"/>
      <c r="F37" s="49"/>
      <c r="G37" s="49">
        <f t="shared" si="5"/>
        <v>0</v>
      </c>
      <c r="H37" s="70"/>
    </row>
    <row r="38" spans="1:8" s="8" customFormat="1" ht="15.75" customHeight="1" hidden="1">
      <c r="A38" s="24" t="s">
        <v>15</v>
      </c>
      <c r="B38" s="3">
        <v>300</v>
      </c>
      <c r="C38" s="4" t="s">
        <v>12</v>
      </c>
      <c r="D38" s="45">
        <f>SUM(D39:D40)</f>
        <v>0</v>
      </c>
      <c r="E38" s="45">
        <f>SUM(E39:E40)</f>
        <v>0</v>
      </c>
      <c r="F38" s="45">
        <f>SUM(F39:F40)</f>
        <v>0</v>
      </c>
      <c r="G38" s="45">
        <f>SUM(G39:G40)</f>
        <v>0</v>
      </c>
      <c r="H38" s="66">
        <f>SUM(H39:H40)</f>
        <v>0</v>
      </c>
    </row>
    <row r="39" spans="1:8" s="8" customFormat="1" ht="15.75" customHeight="1" hidden="1">
      <c r="A39" s="22" t="s">
        <v>15</v>
      </c>
      <c r="B39" s="6">
        <v>310</v>
      </c>
      <c r="C39" s="7" t="s">
        <v>13</v>
      </c>
      <c r="D39" s="48"/>
      <c r="E39" s="48"/>
      <c r="F39" s="48"/>
      <c r="G39" s="48">
        <f t="shared" si="5"/>
        <v>0</v>
      </c>
      <c r="H39" s="69"/>
    </row>
    <row r="40" spans="1:8" s="8" customFormat="1" ht="15.75" customHeight="1" hidden="1">
      <c r="A40" s="22" t="s">
        <v>15</v>
      </c>
      <c r="B40" s="6">
        <v>340</v>
      </c>
      <c r="C40" s="7" t="s">
        <v>14</v>
      </c>
      <c r="D40" s="48"/>
      <c r="E40" s="48"/>
      <c r="F40" s="48"/>
      <c r="G40" s="48">
        <f t="shared" si="5"/>
        <v>0</v>
      </c>
      <c r="H40" s="69"/>
    </row>
    <row r="41" spans="1:8" s="8" customFormat="1" ht="15.75">
      <c r="A41" s="23"/>
      <c r="B41" s="10"/>
      <c r="C41" s="9" t="s">
        <v>17</v>
      </c>
      <c r="D41" s="47">
        <f>SUM(D26,D30,D37,D38)</f>
        <v>635.7</v>
      </c>
      <c r="E41" s="47">
        <f>SUM(E26,E30,E37,E38)</f>
        <v>0</v>
      </c>
      <c r="F41" s="47">
        <f>SUM(F26,F30,F37,F38)</f>
        <v>463.3</v>
      </c>
      <c r="G41" s="47">
        <f>SUM(G26,G30,G37,G38)</f>
        <v>635.7</v>
      </c>
      <c r="H41" s="68">
        <f aca="true" t="shared" si="6" ref="H41:H46">F41/G41*100</f>
        <v>72.88028944470662</v>
      </c>
    </row>
    <row r="42" spans="1:8" s="8" customFormat="1" ht="25.5" customHeight="1">
      <c r="A42" s="24" t="s">
        <v>18</v>
      </c>
      <c r="B42" s="3">
        <v>210</v>
      </c>
      <c r="C42" s="34" t="s">
        <v>26</v>
      </c>
      <c r="D42" s="45">
        <f>SUM(D43:D45)</f>
        <v>274.5</v>
      </c>
      <c r="E42" s="45">
        <f>SUM(E43:E45)</f>
        <v>0</v>
      </c>
      <c r="F42" s="45">
        <f>SUM(F43:F45)</f>
        <v>227.2</v>
      </c>
      <c r="G42" s="45">
        <f>SUM(G43:G45)</f>
        <v>274.5</v>
      </c>
      <c r="H42" s="66">
        <f t="shared" si="6"/>
        <v>82.76867030965391</v>
      </c>
    </row>
    <row r="43" spans="1:8" s="5" customFormat="1" ht="15.75">
      <c r="A43" s="22" t="s">
        <v>18</v>
      </c>
      <c r="B43" s="6">
        <v>211</v>
      </c>
      <c r="C43" s="7" t="s">
        <v>1</v>
      </c>
      <c r="D43" s="48">
        <v>207</v>
      </c>
      <c r="E43" s="48">
        <f>D43-G43</f>
        <v>0</v>
      </c>
      <c r="F43" s="48">
        <v>177.6</v>
      </c>
      <c r="G43" s="48">
        <v>207</v>
      </c>
      <c r="H43" s="67">
        <f t="shared" si="6"/>
        <v>85.79710144927536</v>
      </c>
    </row>
    <row r="44" spans="1:8" s="5" customFormat="1" ht="15.75" hidden="1">
      <c r="A44" s="22" t="s">
        <v>18</v>
      </c>
      <c r="B44" s="6">
        <v>212</v>
      </c>
      <c r="C44" s="7" t="s">
        <v>2</v>
      </c>
      <c r="D44" s="48"/>
      <c r="E44" s="48">
        <f aca="true" t="shared" si="7" ref="E44:E53">D44-G44</f>
        <v>0</v>
      </c>
      <c r="F44" s="48"/>
      <c r="G44" s="48"/>
      <c r="H44" s="67" t="e">
        <f t="shared" si="6"/>
        <v>#DIV/0!</v>
      </c>
    </row>
    <row r="45" spans="1:8" s="8" customFormat="1" ht="15.75">
      <c r="A45" s="22" t="s">
        <v>18</v>
      </c>
      <c r="B45" s="6">
        <v>213</v>
      </c>
      <c r="C45" s="7" t="s">
        <v>3</v>
      </c>
      <c r="D45" s="48">
        <v>67.5</v>
      </c>
      <c r="E45" s="48">
        <f t="shared" si="7"/>
        <v>0</v>
      </c>
      <c r="F45" s="48">
        <v>49.6</v>
      </c>
      <c r="G45" s="48">
        <v>67.5</v>
      </c>
      <c r="H45" s="67">
        <f t="shared" si="6"/>
        <v>73.48148148148148</v>
      </c>
    </row>
    <row r="46" spans="1:8" s="5" customFormat="1" ht="15.75" hidden="1">
      <c r="A46" s="24" t="s">
        <v>18</v>
      </c>
      <c r="B46" s="3">
        <v>220</v>
      </c>
      <c r="C46" s="4" t="s">
        <v>4</v>
      </c>
      <c r="D46" s="45">
        <f>SUM(D47:D52)</f>
        <v>0</v>
      </c>
      <c r="E46" s="48">
        <f t="shared" si="7"/>
        <v>0</v>
      </c>
      <c r="F46" s="45">
        <f>SUM(F47:F52)</f>
        <v>0</v>
      </c>
      <c r="G46" s="45">
        <f>SUM(G47:G52)</f>
        <v>0</v>
      </c>
      <c r="H46" s="66" t="e">
        <f t="shared" si="6"/>
        <v>#DIV/0!</v>
      </c>
    </row>
    <row r="47" spans="1:8" s="8" customFormat="1" ht="15.75" customHeight="1" hidden="1">
      <c r="A47" s="22" t="s">
        <v>18</v>
      </c>
      <c r="B47" s="6">
        <v>221</v>
      </c>
      <c r="C47" s="7" t="s">
        <v>5</v>
      </c>
      <c r="D47" s="48"/>
      <c r="E47" s="48">
        <f t="shared" si="7"/>
        <v>0</v>
      </c>
      <c r="F47" s="48"/>
      <c r="G47" s="48">
        <f aca="true" t="shared" si="8" ref="G47:G52">D47+E47</f>
        <v>0</v>
      </c>
      <c r="H47" s="69"/>
    </row>
    <row r="48" spans="1:8" s="8" customFormat="1" ht="15.75" hidden="1">
      <c r="A48" s="22" t="s">
        <v>18</v>
      </c>
      <c r="B48" s="6">
        <v>222</v>
      </c>
      <c r="C48" s="7" t="s">
        <v>6</v>
      </c>
      <c r="D48" s="48"/>
      <c r="E48" s="48">
        <f t="shared" si="7"/>
        <v>0.09999999999999432</v>
      </c>
      <c r="F48" s="48"/>
      <c r="G48" s="48">
        <f t="shared" si="8"/>
        <v>0</v>
      </c>
      <c r="H48" s="67" t="e">
        <f aca="true" t="shared" si="9" ref="H48:H62">F48/G48*100</f>
        <v>#DIV/0!</v>
      </c>
    </row>
    <row r="49" spans="1:8" s="8" customFormat="1" ht="15.75" customHeight="1" hidden="1">
      <c r="A49" s="22" t="s">
        <v>18</v>
      </c>
      <c r="B49" s="6">
        <v>223</v>
      </c>
      <c r="C49" s="7" t="s">
        <v>7</v>
      </c>
      <c r="D49" s="48"/>
      <c r="E49" s="48">
        <f t="shared" si="7"/>
        <v>0</v>
      </c>
      <c r="F49" s="48"/>
      <c r="G49" s="48">
        <f t="shared" si="8"/>
        <v>0</v>
      </c>
      <c r="H49" s="67" t="e">
        <f t="shared" si="9"/>
        <v>#DIV/0!</v>
      </c>
    </row>
    <row r="50" spans="1:8" s="5" customFormat="1" ht="22.5" customHeight="1" hidden="1">
      <c r="A50" s="22" t="s">
        <v>18</v>
      </c>
      <c r="B50" s="6">
        <v>224</v>
      </c>
      <c r="C50" s="7" t="s">
        <v>8</v>
      </c>
      <c r="D50" s="48"/>
      <c r="E50" s="48">
        <f t="shared" si="7"/>
        <v>0</v>
      </c>
      <c r="F50" s="48"/>
      <c r="G50" s="48">
        <f t="shared" si="8"/>
        <v>0</v>
      </c>
      <c r="H50" s="67" t="e">
        <f t="shared" si="9"/>
        <v>#DIV/0!</v>
      </c>
    </row>
    <row r="51" spans="1:8" s="8" customFormat="1" ht="15.75" customHeight="1" hidden="1">
      <c r="A51" s="22" t="s">
        <v>18</v>
      </c>
      <c r="B51" s="6">
        <v>225</v>
      </c>
      <c r="C51" s="7" t="s">
        <v>9</v>
      </c>
      <c r="D51" s="48"/>
      <c r="E51" s="48">
        <f t="shared" si="7"/>
        <v>0.09999999999999432</v>
      </c>
      <c r="F51" s="48"/>
      <c r="G51" s="48">
        <f t="shared" si="8"/>
        <v>0</v>
      </c>
      <c r="H51" s="67" t="e">
        <f t="shared" si="9"/>
        <v>#DIV/0!</v>
      </c>
    </row>
    <row r="52" spans="1:8" s="8" customFormat="1" ht="15.75" hidden="1">
      <c r="A52" s="22" t="s">
        <v>18</v>
      </c>
      <c r="B52" s="6">
        <v>226</v>
      </c>
      <c r="C52" s="7" t="s">
        <v>10</v>
      </c>
      <c r="D52" s="48"/>
      <c r="E52" s="48">
        <f t="shared" si="7"/>
        <v>0</v>
      </c>
      <c r="F52" s="48"/>
      <c r="G52" s="48">
        <f t="shared" si="8"/>
        <v>0</v>
      </c>
      <c r="H52" s="67" t="e">
        <f t="shared" si="9"/>
        <v>#DIV/0!</v>
      </c>
    </row>
    <row r="53" spans="1:8" s="8" customFormat="1" ht="15.75">
      <c r="A53" s="24" t="s">
        <v>18</v>
      </c>
      <c r="B53" s="3">
        <v>290</v>
      </c>
      <c r="C53" s="4" t="s">
        <v>11</v>
      </c>
      <c r="D53" s="49">
        <v>1</v>
      </c>
      <c r="E53" s="48">
        <f t="shared" si="7"/>
        <v>0</v>
      </c>
      <c r="F53" s="49">
        <v>0</v>
      </c>
      <c r="G53" s="49">
        <v>1</v>
      </c>
      <c r="H53" s="66">
        <f t="shared" si="9"/>
        <v>0</v>
      </c>
    </row>
    <row r="54" spans="1:8" s="5" customFormat="1" ht="15.75" hidden="1">
      <c r="A54" s="24" t="s">
        <v>18</v>
      </c>
      <c r="B54" s="3">
        <v>300</v>
      </c>
      <c r="C54" s="34" t="s">
        <v>12</v>
      </c>
      <c r="D54" s="45">
        <f>SUM(D55:D56)</f>
        <v>0</v>
      </c>
      <c r="E54" s="45">
        <f>SUM(E55:E56)</f>
        <v>0</v>
      </c>
      <c r="F54" s="45">
        <f>SUM(F55:F56)</f>
        <v>0</v>
      </c>
      <c r="G54" s="45">
        <f>SUM(G55:G56)</f>
        <v>0</v>
      </c>
      <c r="H54" s="66" t="e">
        <f t="shared" si="9"/>
        <v>#DIV/0!</v>
      </c>
    </row>
    <row r="55" spans="1:8" s="8" customFormat="1" ht="15.75" hidden="1">
      <c r="A55" s="22" t="s">
        <v>18</v>
      </c>
      <c r="B55" s="6">
        <v>310</v>
      </c>
      <c r="C55" s="7" t="s">
        <v>13</v>
      </c>
      <c r="D55" s="48"/>
      <c r="E55" s="48"/>
      <c r="F55" s="48"/>
      <c r="G55" s="48">
        <f>D55+E55</f>
        <v>0</v>
      </c>
      <c r="H55" s="67" t="e">
        <f t="shared" si="9"/>
        <v>#DIV/0!</v>
      </c>
    </row>
    <row r="56" spans="1:8" s="8" customFormat="1" ht="15.75" hidden="1">
      <c r="A56" s="22" t="s">
        <v>18</v>
      </c>
      <c r="B56" s="6">
        <v>340</v>
      </c>
      <c r="C56" s="7" t="s">
        <v>14</v>
      </c>
      <c r="D56" s="48"/>
      <c r="E56" s="48"/>
      <c r="F56" s="48"/>
      <c r="G56" s="48">
        <f>D56+E56</f>
        <v>0</v>
      </c>
      <c r="H56" s="67" t="e">
        <f t="shared" si="9"/>
        <v>#DIV/0!</v>
      </c>
    </row>
    <row r="57" spans="1:8" s="8" customFormat="1" ht="15.75">
      <c r="A57" s="23"/>
      <c r="B57" s="10"/>
      <c r="C57" s="9" t="s">
        <v>17</v>
      </c>
      <c r="D57" s="47">
        <f>SUM(D42,D46,D53,D54)</f>
        <v>275.5</v>
      </c>
      <c r="E57" s="47">
        <f>SUM(E42,E46,E53,E54)</f>
        <v>0</v>
      </c>
      <c r="F57" s="47">
        <f>SUM(F42,F46,F53,F54)</f>
        <v>227.2</v>
      </c>
      <c r="G57" s="47">
        <f>SUM(G42,G46,G53,G54)</f>
        <v>275.4</v>
      </c>
      <c r="H57" s="68">
        <f t="shared" si="9"/>
        <v>82.49818445896877</v>
      </c>
    </row>
    <row r="58" spans="1:8" s="8" customFormat="1" ht="18" customHeight="1">
      <c r="A58" s="24" t="s">
        <v>19</v>
      </c>
      <c r="B58" s="3">
        <v>210</v>
      </c>
      <c r="C58" s="34" t="s">
        <v>26</v>
      </c>
      <c r="D58" s="45">
        <f>SUM(D59:D61)</f>
        <v>2200.7</v>
      </c>
      <c r="E58" s="45">
        <f>SUM(E59:E61)</f>
        <v>14.299999999999997</v>
      </c>
      <c r="F58" s="45">
        <f>SUM(F59:F61)</f>
        <v>1770.1</v>
      </c>
      <c r="G58" s="45">
        <f>SUM(G59:G61)</f>
        <v>2215</v>
      </c>
      <c r="H58" s="66">
        <f t="shared" si="9"/>
        <v>79.91422121896163</v>
      </c>
    </row>
    <row r="59" spans="1:8" s="8" customFormat="1" ht="15.75">
      <c r="A59" s="22" t="s">
        <v>19</v>
      </c>
      <c r="B59" s="6">
        <v>211</v>
      </c>
      <c r="C59" s="7" t="s">
        <v>1</v>
      </c>
      <c r="D59" s="48">
        <v>1707.8</v>
      </c>
      <c r="E59" s="48">
        <v>-76.8</v>
      </c>
      <c r="F59" s="48">
        <v>1374.1</v>
      </c>
      <c r="G59" s="48">
        <v>1631</v>
      </c>
      <c r="H59" s="67">
        <f t="shared" si="9"/>
        <v>84.2489270386266</v>
      </c>
    </row>
    <row r="60" spans="1:8" s="8" customFormat="1" ht="15.75">
      <c r="A60" s="22" t="s">
        <v>19</v>
      </c>
      <c r="B60" s="6">
        <v>212</v>
      </c>
      <c r="C60" s="7" t="s">
        <v>2</v>
      </c>
      <c r="D60" s="48">
        <v>0</v>
      </c>
      <c r="E60" s="48">
        <v>0</v>
      </c>
      <c r="F60" s="48">
        <v>0</v>
      </c>
      <c r="G60" s="48">
        <f>D60+E60</f>
        <v>0</v>
      </c>
      <c r="H60" s="67">
        <v>0</v>
      </c>
    </row>
    <row r="61" spans="1:8" s="8" customFormat="1" ht="15.75">
      <c r="A61" s="22" t="s">
        <v>19</v>
      </c>
      <c r="B61" s="6">
        <v>213</v>
      </c>
      <c r="C61" s="7" t="s">
        <v>3</v>
      </c>
      <c r="D61" s="48">
        <v>492.9</v>
      </c>
      <c r="E61" s="48">
        <v>91.1</v>
      </c>
      <c r="F61" s="48">
        <v>396</v>
      </c>
      <c r="G61" s="48">
        <v>584</v>
      </c>
      <c r="H61" s="67">
        <f t="shared" si="9"/>
        <v>67.8082191780822</v>
      </c>
    </row>
    <row r="62" spans="1:8" s="8" customFormat="1" ht="15.75">
      <c r="A62" s="24" t="s">
        <v>19</v>
      </c>
      <c r="B62" s="3">
        <v>220</v>
      </c>
      <c r="C62" s="4" t="s">
        <v>4</v>
      </c>
      <c r="D62" s="45">
        <f>SUM(D63:D68)</f>
        <v>139.9</v>
      </c>
      <c r="E62" s="45">
        <f>SUM(E63:E68)</f>
        <v>0</v>
      </c>
      <c r="F62" s="45">
        <f>SUM(F63:F68)</f>
        <v>26.2</v>
      </c>
      <c r="G62" s="45">
        <f>SUM(G63:G68)</f>
        <v>139.9</v>
      </c>
      <c r="H62" s="66">
        <f t="shared" si="9"/>
        <v>18.727662616154394</v>
      </c>
    </row>
    <row r="63" spans="1:8" s="5" customFormat="1" ht="15.75">
      <c r="A63" s="22" t="s">
        <v>19</v>
      </c>
      <c r="B63" s="6">
        <v>221</v>
      </c>
      <c r="C63" s="7" t="s">
        <v>5</v>
      </c>
      <c r="D63" s="48">
        <v>8.9</v>
      </c>
      <c r="E63" s="48">
        <f aca="true" t="shared" si="10" ref="E63:E70">D63-G63</f>
        <v>0</v>
      </c>
      <c r="F63" s="48">
        <v>6.7</v>
      </c>
      <c r="G63" s="48">
        <v>8.9</v>
      </c>
      <c r="H63" s="67">
        <f aca="true" t="shared" si="11" ref="H63:H69">F63/G63*100</f>
        <v>75.28089887640449</v>
      </c>
    </row>
    <row r="64" spans="1:8" s="5" customFormat="1" ht="15.75" hidden="1">
      <c r="A64" s="22" t="s">
        <v>19</v>
      </c>
      <c r="B64" s="6">
        <v>222</v>
      </c>
      <c r="C64" s="7" t="s">
        <v>6</v>
      </c>
      <c r="D64" s="48">
        <v>0</v>
      </c>
      <c r="E64" s="48">
        <f t="shared" si="10"/>
        <v>0</v>
      </c>
      <c r="F64" s="48"/>
      <c r="G64" s="48">
        <f aca="true" t="shared" si="12" ref="G64:G69">D64+E64</f>
        <v>0</v>
      </c>
      <c r="H64" s="67" t="e">
        <f t="shared" si="11"/>
        <v>#DIV/0!</v>
      </c>
    </row>
    <row r="65" spans="1:8" s="5" customFormat="1" ht="15.75">
      <c r="A65" s="22" t="s">
        <v>19</v>
      </c>
      <c r="B65" s="6">
        <v>223</v>
      </c>
      <c r="C65" s="7" t="s">
        <v>7</v>
      </c>
      <c r="D65" s="48">
        <v>119</v>
      </c>
      <c r="E65" s="48">
        <f t="shared" si="10"/>
        <v>0</v>
      </c>
      <c r="F65" s="48">
        <v>19.5</v>
      </c>
      <c r="G65" s="48">
        <f t="shared" si="12"/>
        <v>119</v>
      </c>
      <c r="H65" s="67">
        <f t="shared" si="11"/>
        <v>16.386554621848738</v>
      </c>
    </row>
    <row r="66" spans="1:8" s="5" customFormat="1" ht="15.75" customHeight="1" hidden="1">
      <c r="A66" s="22" t="s">
        <v>19</v>
      </c>
      <c r="B66" s="6">
        <v>224</v>
      </c>
      <c r="C66" s="7" t="s">
        <v>8</v>
      </c>
      <c r="D66" s="48"/>
      <c r="E66" s="48">
        <f t="shared" si="10"/>
        <v>0</v>
      </c>
      <c r="F66" s="48"/>
      <c r="G66" s="48">
        <f t="shared" si="12"/>
        <v>0</v>
      </c>
      <c r="H66" s="67" t="e">
        <f t="shared" si="11"/>
        <v>#DIV/0!</v>
      </c>
    </row>
    <row r="67" spans="1:8" s="8" customFormat="1" ht="15.75">
      <c r="A67" s="22" t="s">
        <v>19</v>
      </c>
      <c r="B67" s="6">
        <v>225</v>
      </c>
      <c r="C67" s="7" t="s">
        <v>9</v>
      </c>
      <c r="D67" s="48">
        <v>1</v>
      </c>
      <c r="E67" s="48">
        <f t="shared" si="10"/>
        <v>0</v>
      </c>
      <c r="F67" s="48">
        <v>0</v>
      </c>
      <c r="G67" s="48">
        <f t="shared" si="12"/>
        <v>1</v>
      </c>
      <c r="H67" s="67">
        <f t="shared" si="11"/>
        <v>0</v>
      </c>
    </row>
    <row r="68" spans="1:8" s="8" customFormat="1" ht="18" customHeight="1">
      <c r="A68" s="22" t="s">
        <v>19</v>
      </c>
      <c r="B68" s="6">
        <v>226</v>
      </c>
      <c r="C68" s="7" t="s">
        <v>10</v>
      </c>
      <c r="D68" s="48">
        <v>11</v>
      </c>
      <c r="E68" s="48">
        <f t="shared" si="10"/>
        <v>0</v>
      </c>
      <c r="F68" s="48">
        <v>0</v>
      </c>
      <c r="G68" s="48">
        <f t="shared" si="12"/>
        <v>11</v>
      </c>
      <c r="H68" s="67">
        <f t="shared" si="11"/>
        <v>0</v>
      </c>
    </row>
    <row r="69" spans="1:8" s="8" customFormat="1" ht="31.5" customHeight="1">
      <c r="A69" s="24" t="s">
        <v>19</v>
      </c>
      <c r="B69" s="3">
        <v>251</v>
      </c>
      <c r="C69" s="34" t="s">
        <v>33</v>
      </c>
      <c r="D69" s="49">
        <v>27</v>
      </c>
      <c r="E69" s="48">
        <f t="shared" si="10"/>
        <v>0</v>
      </c>
      <c r="F69" s="49">
        <v>19.9</v>
      </c>
      <c r="G69" s="48">
        <f t="shared" si="12"/>
        <v>27</v>
      </c>
      <c r="H69" s="70">
        <f t="shared" si="11"/>
        <v>73.7037037037037</v>
      </c>
    </row>
    <row r="70" spans="1:8" s="5" customFormat="1" ht="15.75">
      <c r="A70" s="24" t="s">
        <v>19</v>
      </c>
      <c r="B70" s="3">
        <v>290</v>
      </c>
      <c r="C70" s="4" t="s">
        <v>11</v>
      </c>
      <c r="D70" s="49">
        <v>2.1</v>
      </c>
      <c r="E70" s="48">
        <f t="shared" si="10"/>
        <v>0</v>
      </c>
      <c r="F70" s="49">
        <v>2</v>
      </c>
      <c r="G70" s="49">
        <v>2.1</v>
      </c>
      <c r="H70" s="66">
        <f aca="true" t="shared" si="13" ref="H70:H76">F70/G70*100</f>
        <v>95.23809523809523</v>
      </c>
    </row>
    <row r="71" spans="1:8" s="8" customFormat="1" ht="15.75" hidden="1">
      <c r="A71" s="24" t="s">
        <v>19</v>
      </c>
      <c r="B71" s="3">
        <v>300</v>
      </c>
      <c r="C71" s="4" t="s">
        <v>12</v>
      </c>
      <c r="D71" s="45">
        <f>SUM(D72:D73)</f>
        <v>0</v>
      </c>
      <c r="E71" s="45">
        <f>SUM(E72:E73)</f>
        <v>0</v>
      </c>
      <c r="F71" s="45">
        <f>SUM(F72:F73)</f>
        <v>0</v>
      </c>
      <c r="G71" s="45">
        <f>SUM(G72:G73)</f>
        <v>0</v>
      </c>
      <c r="H71" s="66" t="e">
        <f t="shared" si="13"/>
        <v>#DIV/0!</v>
      </c>
    </row>
    <row r="72" spans="1:8" s="8" customFormat="1" ht="15.75" hidden="1">
      <c r="A72" s="22" t="s">
        <v>19</v>
      </c>
      <c r="B72" s="6">
        <v>310</v>
      </c>
      <c r="C72" s="7" t="s">
        <v>13</v>
      </c>
      <c r="D72" s="48">
        <v>0</v>
      </c>
      <c r="E72" s="48"/>
      <c r="F72" s="48"/>
      <c r="G72" s="48">
        <f>D72+E72</f>
        <v>0</v>
      </c>
      <c r="H72" s="67" t="e">
        <f t="shared" si="13"/>
        <v>#DIV/0!</v>
      </c>
    </row>
    <row r="73" spans="1:8" s="8" customFormat="1" ht="15.75" hidden="1">
      <c r="A73" s="22" t="s">
        <v>19</v>
      </c>
      <c r="B73" s="6">
        <v>340</v>
      </c>
      <c r="C73" s="7" t="s">
        <v>14</v>
      </c>
      <c r="D73" s="48">
        <v>0</v>
      </c>
      <c r="E73" s="48"/>
      <c r="F73" s="48"/>
      <c r="G73" s="48">
        <f>D73+E73</f>
        <v>0</v>
      </c>
      <c r="H73" s="67" t="e">
        <f t="shared" si="13"/>
        <v>#DIV/0!</v>
      </c>
    </row>
    <row r="74" spans="1:8" s="5" customFormat="1" ht="15.75">
      <c r="A74" s="23"/>
      <c r="B74" s="10"/>
      <c r="C74" s="9" t="s">
        <v>17</v>
      </c>
      <c r="D74" s="47">
        <f>SUM(D58,D62,D69,D70,D71)</f>
        <v>2369.7</v>
      </c>
      <c r="E74" s="47">
        <f>E58</f>
        <v>14.299999999999997</v>
      </c>
      <c r="F74" s="47">
        <f>SUM(F58,F62,F69,F70,F71)</f>
        <v>1818.2</v>
      </c>
      <c r="G74" s="47">
        <f>SUM(G58,G62,G69,G70,G71)</f>
        <v>2384</v>
      </c>
      <c r="H74" s="68">
        <f t="shared" si="13"/>
        <v>76.26677852348993</v>
      </c>
    </row>
    <row r="75" spans="1:8" s="8" customFormat="1" ht="31.5">
      <c r="A75" s="24" t="s">
        <v>46</v>
      </c>
      <c r="B75" s="3">
        <v>251</v>
      </c>
      <c r="C75" s="34" t="s">
        <v>33</v>
      </c>
      <c r="D75" s="50">
        <v>661.2</v>
      </c>
      <c r="E75" s="48">
        <f>D75-G75</f>
        <v>0</v>
      </c>
      <c r="F75" s="50">
        <v>494.6</v>
      </c>
      <c r="G75" s="49">
        <v>661.2</v>
      </c>
      <c r="H75" s="66">
        <f t="shared" si="13"/>
        <v>74.80338777979432</v>
      </c>
    </row>
    <row r="76" spans="1:8" s="8" customFormat="1" ht="15.75">
      <c r="A76" s="23"/>
      <c r="B76" s="10"/>
      <c r="C76" s="9" t="s">
        <v>17</v>
      </c>
      <c r="D76" s="47">
        <f>D75</f>
        <v>661.2</v>
      </c>
      <c r="E76" s="47">
        <f>E75</f>
        <v>0</v>
      </c>
      <c r="F76" s="47">
        <f>F75</f>
        <v>494.6</v>
      </c>
      <c r="G76" s="47">
        <f>G75</f>
        <v>661.2</v>
      </c>
      <c r="H76" s="68">
        <f t="shared" si="13"/>
        <v>74.80338777979432</v>
      </c>
    </row>
    <row r="77" spans="1:8" s="8" customFormat="1" ht="31.5" customHeight="1" hidden="1">
      <c r="A77" s="51" t="s">
        <v>51</v>
      </c>
      <c r="B77" s="37">
        <v>290</v>
      </c>
      <c r="C77" s="36" t="s">
        <v>52</v>
      </c>
      <c r="D77" s="52"/>
      <c r="E77" s="52"/>
      <c r="F77" s="52"/>
      <c r="G77" s="52">
        <f aca="true" t="shared" si="14" ref="G77:G82">D77+E77</f>
        <v>0</v>
      </c>
      <c r="H77" s="71"/>
    </row>
    <row r="78" spans="1:8" s="8" customFormat="1" ht="15.75">
      <c r="A78" s="51" t="s">
        <v>21</v>
      </c>
      <c r="B78" s="37">
        <v>290</v>
      </c>
      <c r="C78" s="36" t="s">
        <v>22</v>
      </c>
      <c r="D78" s="52">
        <v>10</v>
      </c>
      <c r="E78" s="76">
        <f>D78-G78</f>
        <v>0</v>
      </c>
      <c r="F78" s="52">
        <v>0</v>
      </c>
      <c r="G78" s="52">
        <f t="shared" si="14"/>
        <v>10</v>
      </c>
      <c r="H78" s="71">
        <f>F78/G78*100</f>
        <v>0</v>
      </c>
    </row>
    <row r="79" spans="1:8" s="8" customFormat="1" ht="15.75" hidden="1">
      <c r="A79" s="51" t="s">
        <v>60</v>
      </c>
      <c r="B79" s="37">
        <v>226</v>
      </c>
      <c r="C79" s="36" t="s">
        <v>23</v>
      </c>
      <c r="D79" s="52"/>
      <c r="E79" s="76">
        <f>D79-G79</f>
        <v>0</v>
      </c>
      <c r="F79" s="52"/>
      <c r="G79" s="52">
        <f t="shared" si="14"/>
        <v>0</v>
      </c>
      <c r="H79" s="71" t="e">
        <f>F79/G79*100</f>
        <v>#DIV/0!</v>
      </c>
    </row>
    <row r="80" spans="1:8" s="8" customFormat="1" ht="15.75">
      <c r="A80" s="51" t="s">
        <v>60</v>
      </c>
      <c r="B80" s="37">
        <v>290</v>
      </c>
      <c r="C80" s="36" t="s">
        <v>23</v>
      </c>
      <c r="D80" s="52">
        <v>1</v>
      </c>
      <c r="E80" s="76">
        <f>D80-G80</f>
        <v>0</v>
      </c>
      <c r="F80" s="52">
        <v>0</v>
      </c>
      <c r="G80" s="52">
        <f t="shared" si="14"/>
        <v>1</v>
      </c>
      <c r="H80" s="71">
        <f>F80/G80*100</f>
        <v>0</v>
      </c>
    </row>
    <row r="81" spans="1:8" s="5" customFormat="1" ht="15.75" customHeight="1" hidden="1">
      <c r="A81" s="51" t="s">
        <v>60</v>
      </c>
      <c r="B81" s="37">
        <v>310</v>
      </c>
      <c r="C81" s="36" t="s">
        <v>23</v>
      </c>
      <c r="D81" s="52"/>
      <c r="E81" s="52"/>
      <c r="F81" s="52"/>
      <c r="G81" s="52">
        <f t="shared" si="14"/>
        <v>0</v>
      </c>
      <c r="H81" s="71"/>
    </row>
    <row r="82" spans="1:8" s="5" customFormat="1" ht="15.75" customHeight="1" hidden="1">
      <c r="A82" s="51" t="s">
        <v>60</v>
      </c>
      <c r="B82" s="37">
        <v>340</v>
      </c>
      <c r="C82" s="36" t="s">
        <v>23</v>
      </c>
      <c r="D82" s="52"/>
      <c r="E82" s="52"/>
      <c r="F82" s="52"/>
      <c r="G82" s="52">
        <f t="shared" si="14"/>
        <v>0</v>
      </c>
      <c r="H82" s="71"/>
    </row>
    <row r="83" spans="1:8" s="5" customFormat="1" ht="15.75">
      <c r="A83" s="82" t="s">
        <v>24</v>
      </c>
      <c r="B83" s="83"/>
      <c r="C83" s="83"/>
      <c r="D83" s="47">
        <f>SUM(D80,D78,D77,D76,D74,D57,D41,D79,D82,D81)</f>
        <v>3953.0999999999995</v>
      </c>
      <c r="E83" s="47">
        <f>E74</f>
        <v>14.299999999999997</v>
      </c>
      <c r="F83" s="47">
        <f>SUM(F80,F78,F77,F76,F74,F57,F41,F79,F82,F81)</f>
        <v>3003.3</v>
      </c>
      <c r="G83" s="47">
        <f>SUM(G80,G78,G77,G76,G74,G57,G41,G79,G82,G81)</f>
        <v>3967.3</v>
      </c>
      <c r="H83" s="68">
        <f>F83/G83*100</f>
        <v>75.70135860660902</v>
      </c>
    </row>
    <row r="84" spans="1:8" s="5" customFormat="1" ht="15.75">
      <c r="A84" s="18" t="s">
        <v>68</v>
      </c>
      <c r="B84" s="12"/>
      <c r="C84" s="13"/>
      <c r="D84" s="55"/>
      <c r="E84" s="55"/>
      <c r="F84" s="55"/>
      <c r="G84" s="55"/>
      <c r="H84" s="72"/>
    </row>
    <row r="85" spans="1:8" s="8" customFormat="1" ht="31.5">
      <c r="A85" s="24" t="s">
        <v>69</v>
      </c>
      <c r="B85" s="3">
        <v>210</v>
      </c>
      <c r="C85" s="34" t="s">
        <v>26</v>
      </c>
      <c r="D85" s="45">
        <f>SUM(D86:D88)</f>
        <v>72.1</v>
      </c>
      <c r="E85" s="45">
        <f>SUM(E86:E88)</f>
        <v>0</v>
      </c>
      <c r="F85" s="45">
        <f>SUM(F86:F88)</f>
        <v>47.5</v>
      </c>
      <c r="G85" s="45">
        <f>SUM(G86:G88)</f>
        <v>72.1</v>
      </c>
      <c r="H85" s="66">
        <f aca="true" t="shared" si="15" ref="H85:H93">F85/G85*100</f>
        <v>65.88072122052705</v>
      </c>
    </row>
    <row r="86" spans="1:8" s="8" customFormat="1" ht="15.75">
      <c r="A86" s="22" t="s">
        <v>20</v>
      </c>
      <c r="B86" s="6">
        <v>211</v>
      </c>
      <c r="C86" s="7" t="s">
        <v>1</v>
      </c>
      <c r="D86" s="56">
        <v>55.4</v>
      </c>
      <c r="E86" s="48">
        <f aca="true" t="shared" si="16" ref="E86:E91">D86-G86</f>
        <v>0</v>
      </c>
      <c r="F86" s="56">
        <v>36.3</v>
      </c>
      <c r="G86" s="48">
        <f>D86+E86</f>
        <v>55.4</v>
      </c>
      <c r="H86" s="67">
        <f t="shared" si="15"/>
        <v>65.52346570397111</v>
      </c>
    </row>
    <row r="87" spans="1:8" s="8" customFormat="1" ht="15.75" customHeight="1" hidden="1">
      <c r="A87" s="22" t="s">
        <v>20</v>
      </c>
      <c r="B87" s="6">
        <v>212</v>
      </c>
      <c r="C87" s="7" t="s">
        <v>2</v>
      </c>
      <c r="D87" s="56"/>
      <c r="E87" s="48">
        <f t="shared" si="16"/>
        <v>0</v>
      </c>
      <c r="F87" s="56"/>
      <c r="G87" s="48">
        <f>D87+E87</f>
        <v>0</v>
      </c>
      <c r="H87" s="67" t="e">
        <f t="shared" si="15"/>
        <v>#DIV/0!</v>
      </c>
    </row>
    <row r="88" spans="1:8" s="11" customFormat="1" ht="15.75">
      <c r="A88" s="22" t="s">
        <v>20</v>
      </c>
      <c r="B88" s="6">
        <v>213</v>
      </c>
      <c r="C88" s="7" t="s">
        <v>3</v>
      </c>
      <c r="D88" s="56">
        <v>16.7</v>
      </c>
      <c r="E88" s="48">
        <f t="shared" si="16"/>
        <v>0</v>
      </c>
      <c r="F88" s="56">
        <v>11.2</v>
      </c>
      <c r="G88" s="48">
        <f>D88+E88</f>
        <v>16.7</v>
      </c>
      <c r="H88" s="67">
        <f t="shared" si="15"/>
        <v>67.06586826347305</v>
      </c>
    </row>
    <row r="89" spans="1:8" s="11" customFormat="1" ht="15.75">
      <c r="A89" s="24" t="s">
        <v>69</v>
      </c>
      <c r="B89" s="3">
        <v>220</v>
      </c>
      <c r="C89" s="4" t="s">
        <v>4</v>
      </c>
      <c r="D89" s="45">
        <f>SUM(D90:D95)</f>
        <v>4</v>
      </c>
      <c r="E89" s="45">
        <f>SUM(E90:E95)</f>
        <v>0</v>
      </c>
      <c r="F89" s="45">
        <f>SUM(F90:F95)</f>
        <v>0</v>
      </c>
      <c r="G89" s="45">
        <f>SUM(G90:G95)</f>
        <v>4</v>
      </c>
      <c r="H89" s="66">
        <f t="shared" si="15"/>
        <v>0</v>
      </c>
    </row>
    <row r="90" spans="1:8" s="11" customFormat="1" ht="15.75">
      <c r="A90" s="22" t="s">
        <v>20</v>
      </c>
      <c r="B90" s="6">
        <v>221</v>
      </c>
      <c r="C90" s="7" t="s">
        <v>5</v>
      </c>
      <c r="D90" s="56">
        <v>2</v>
      </c>
      <c r="E90" s="48">
        <f t="shared" si="16"/>
        <v>0</v>
      </c>
      <c r="F90" s="56">
        <v>0</v>
      </c>
      <c r="G90" s="48">
        <f aca="true" t="shared" si="17" ref="G90:G96">D90+E90</f>
        <v>2</v>
      </c>
      <c r="H90" s="67">
        <f t="shared" si="15"/>
        <v>0</v>
      </c>
    </row>
    <row r="91" spans="1:8" s="11" customFormat="1" ht="15.75">
      <c r="A91" s="22" t="s">
        <v>20</v>
      </c>
      <c r="B91" s="6">
        <v>222</v>
      </c>
      <c r="C91" s="7" t="s">
        <v>6</v>
      </c>
      <c r="D91" s="56">
        <v>2</v>
      </c>
      <c r="E91" s="48">
        <f t="shared" si="16"/>
        <v>0</v>
      </c>
      <c r="F91" s="56">
        <v>0</v>
      </c>
      <c r="G91" s="48">
        <f t="shared" si="17"/>
        <v>2</v>
      </c>
      <c r="H91" s="67">
        <f t="shared" si="15"/>
        <v>0</v>
      </c>
    </row>
    <row r="92" spans="1:8" s="11" customFormat="1" ht="15.75" hidden="1">
      <c r="A92" s="22" t="s">
        <v>20</v>
      </c>
      <c r="B92" s="6">
        <v>223</v>
      </c>
      <c r="C92" s="7" t="s">
        <v>7</v>
      </c>
      <c r="D92" s="56"/>
      <c r="E92" s="56"/>
      <c r="F92" s="56"/>
      <c r="G92" s="48">
        <f t="shared" si="17"/>
        <v>0</v>
      </c>
      <c r="H92" s="67" t="e">
        <f t="shared" si="15"/>
        <v>#DIV/0!</v>
      </c>
    </row>
    <row r="93" spans="1:8" s="15" customFormat="1" ht="15" customHeight="1" hidden="1">
      <c r="A93" s="22" t="s">
        <v>20</v>
      </c>
      <c r="B93" s="6">
        <v>224</v>
      </c>
      <c r="C93" s="7" t="s">
        <v>8</v>
      </c>
      <c r="D93" s="56"/>
      <c r="E93" s="56"/>
      <c r="F93" s="56"/>
      <c r="G93" s="48">
        <f t="shared" si="17"/>
        <v>0</v>
      </c>
      <c r="H93" s="67" t="e">
        <f t="shared" si="15"/>
        <v>#DIV/0!</v>
      </c>
    </row>
    <row r="94" spans="1:8" s="8" customFormat="1" ht="18" customHeight="1" hidden="1">
      <c r="A94" s="22" t="s">
        <v>20</v>
      </c>
      <c r="B94" s="6">
        <v>225</v>
      </c>
      <c r="C94" s="7" t="s">
        <v>9</v>
      </c>
      <c r="D94" s="56"/>
      <c r="E94" s="56"/>
      <c r="F94" s="56"/>
      <c r="G94" s="48">
        <f t="shared" si="17"/>
        <v>0</v>
      </c>
      <c r="H94" s="73"/>
    </row>
    <row r="95" spans="1:8" s="8" customFormat="1" ht="25.5" customHeight="1" hidden="1">
      <c r="A95" s="22" t="s">
        <v>20</v>
      </c>
      <c r="B95" s="6">
        <v>226</v>
      </c>
      <c r="C95" s="7" t="s">
        <v>10</v>
      </c>
      <c r="D95" s="56"/>
      <c r="E95" s="56"/>
      <c r="F95" s="56"/>
      <c r="G95" s="48">
        <f t="shared" si="17"/>
        <v>0</v>
      </c>
      <c r="H95" s="73"/>
    </row>
    <row r="96" spans="1:8" s="8" customFormat="1" ht="15.75" customHeight="1" hidden="1">
      <c r="A96" s="24" t="s">
        <v>69</v>
      </c>
      <c r="B96" s="3">
        <v>290</v>
      </c>
      <c r="C96" s="4" t="s">
        <v>11</v>
      </c>
      <c r="D96" s="56"/>
      <c r="E96" s="56"/>
      <c r="F96" s="56"/>
      <c r="G96" s="48">
        <f t="shared" si="17"/>
        <v>0</v>
      </c>
      <c r="H96" s="73"/>
    </row>
    <row r="97" spans="1:8" s="8" customFormat="1" ht="15.75" customHeight="1">
      <c r="A97" s="24" t="s">
        <v>69</v>
      </c>
      <c r="B97" s="3">
        <v>300</v>
      </c>
      <c r="C97" s="4" t="s">
        <v>12</v>
      </c>
      <c r="D97" s="45">
        <f>SUM(D98:D99)</f>
        <v>0.5</v>
      </c>
      <c r="E97" s="45">
        <f>SUM(E98:E99)</f>
        <v>0</v>
      </c>
      <c r="F97" s="45">
        <f>SUM(F98:F99)</f>
        <v>0.5</v>
      </c>
      <c r="G97" s="45">
        <f>SUM(G98:G99)</f>
        <v>0.5</v>
      </c>
      <c r="H97" s="66">
        <f>F97/G97*100</f>
        <v>100</v>
      </c>
    </row>
    <row r="98" spans="1:8" s="8" customFormat="1" ht="15.75" hidden="1">
      <c r="A98" s="22" t="s">
        <v>20</v>
      </c>
      <c r="B98" s="6">
        <v>310</v>
      </c>
      <c r="C98" s="7" t="s">
        <v>13</v>
      </c>
      <c r="D98" s="56"/>
      <c r="E98" s="56"/>
      <c r="F98" s="56"/>
      <c r="G98" s="48">
        <f>D98+E98</f>
        <v>0</v>
      </c>
      <c r="H98" s="67">
        <v>0</v>
      </c>
    </row>
    <row r="99" spans="1:8" s="8" customFormat="1" ht="15.75">
      <c r="A99" s="22" t="s">
        <v>20</v>
      </c>
      <c r="B99" s="6">
        <v>340</v>
      </c>
      <c r="C99" s="7" t="s">
        <v>14</v>
      </c>
      <c r="D99" s="56">
        <v>0.5</v>
      </c>
      <c r="E99" s="48">
        <f>D99-G99</f>
        <v>0</v>
      </c>
      <c r="F99" s="56">
        <v>0.5</v>
      </c>
      <c r="G99" s="48">
        <f>D99+E99</f>
        <v>0.5</v>
      </c>
      <c r="H99" s="67">
        <f>F99/G99*100</f>
        <v>100</v>
      </c>
    </row>
    <row r="100" spans="1:8" s="8" customFormat="1" ht="15.75" customHeight="1">
      <c r="A100" s="82" t="s">
        <v>25</v>
      </c>
      <c r="B100" s="83"/>
      <c r="C100" s="83"/>
      <c r="D100" s="47">
        <f>SUM(D85,D89,D96,D97)</f>
        <v>76.6</v>
      </c>
      <c r="E100" s="47">
        <f>SUM(E85,E89,E96,E97)</f>
        <v>0</v>
      </c>
      <c r="F100" s="47">
        <f>SUM(F85,F89,F96,F97)</f>
        <v>48</v>
      </c>
      <c r="G100" s="47">
        <f>SUM(G85,G89,G96,G97)</f>
        <v>76.6</v>
      </c>
      <c r="H100" s="68">
        <f>F100/G100*100</f>
        <v>62.66318537859008</v>
      </c>
    </row>
    <row r="101" spans="1:8" s="8" customFormat="1" ht="15.75" customHeight="1">
      <c r="A101" s="89" t="s">
        <v>70</v>
      </c>
      <c r="B101" s="90"/>
      <c r="C101" s="90"/>
      <c r="D101" s="55"/>
      <c r="E101" s="55"/>
      <c r="F101" s="55"/>
      <c r="G101" s="55"/>
      <c r="H101" s="72"/>
    </row>
    <row r="102" spans="1:8" s="8" customFormat="1" ht="15.75" customHeight="1" hidden="1">
      <c r="A102" s="57"/>
      <c r="B102" s="88" t="s">
        <v>71</v>
      </c>
      <c r="C102" s="88"/>
      <c r="D102" s="47">
        <f>SUM(D103,D106)</f>
        <v>0</v>
      </c>
      <c r="E102" s="47">
        <f>SUM(E103,E106)</f>
        <v>0</v>
      </c>
      <c r="F102" s="47">
        <f>SUM(F103,F106)</f>
        <v>0</v>
      </c>
      <c r="G102" s="47">
        <f>SUM(G103,G106)</f>
        <v>0</v>
      </c>
      <c r="H102" s="68">
        <f>SUM(H103,H106)</f>
        <v>0</v>
      </c>
    </row>
    <row r="103" spans="1:8" s="8" customFormat="1" ht="15.75" customHeight="1" hidden="1">
      <c r="A103" s="24" t="s">
        <v>47</v>
      </c>
      <c r="B103" s="3">
        <v>220</v>
      </c>
      <c r="C103" s="4" t="s">
        <v>4</v>
      </c>
      <c r="D103" s="45">
        <f>SUM(D104,D105)</f>
        <v>0</v>
      </c>
      <c r="E103" s="45">
        <f>SUM(E104,E105)</f>
        <v>0</v>
      </c>
      <c r="F103" s="45">
        <f>SUM(F104,F105)</f>
        <v>0</v>
      </c>
      <c r="G103" s="45">
        <f>SUM(G104,G105)</f>
        <v>0</v>
      </c>
      <c r="H103" s="66">
        <f>SUM(H104,H105)</f>
        <v>0</v>
      </c>
    </row>
    <row r="104" spans="1:8" s="8" customFormat="1" ht="15.75" customHeight="1" hidden="1">
      <c r="A104" s="22" t="s">
        <v>47</v>
      </c>
      <c r="B104" s="6">
        <v>225</v>
      </c>
      <c r="C104" s="7" t="s">
        <v>9</v>
      </c>
      <c r="D104" s="48"/>
      <c r="E104" s="48"/>
      <c r="F104" s="48"/>
      <c r="G104" s="48">
        <f>D104+E104</f>
        <v>0</v>
      </c>
      <c r="H104" s="69"/>
    </row>
    <row r="105" spans="1:8" s="8" customFormat="1" ht="15.75" customHeight="1" hidden="1">
      <c r="A105" s="22" t="s">
        <v>47</v>
      </c>
      <c r="B105" s="6">
        <v>226</v>
      </c>
      <c r="C105" s="7" t="s">
        <v>10</v>
      </c>
      <c r="D105" s="48"/>
      <c r="E105" s="48"/>
      <c r="F105" s="48"/>
      <c r="G105" s="48">
        <f>D105+E105</f>
        <v>0</v>
      </c>
      <c r="H105" s="69"/>
    </row>
    <row r="106" spans="1:8" s="5" customFormat="1" ht="15.75" customHeight="1" hidden="1">
      <c r="A106" s="24" t="s">
        <v>47</v>
      </c>
      <c r="B106" s="3">
        <v>300</v>
      </c>
      <c r="C106" s="4" t="s">
        <v>12</v>
      </c>
      <c r="D106" s="45">
        <f>SUM(D107,D108)</f>
        <v>0</v>
      </c>
      <c r="E106" s="45">
        <f>SUM(E107,E108)</f>
        <v>0</v>
      </c>
      <c r="F106" s="45">
        <f>SUM(F107,F108)</f>
        <v>0</v>
      </c>
      <c r="G106" s="45">
        <f>SUM(G107,G108)</f>
        <v>0</v>
      </c>
      <c r="H106" s="66">
        <f>SUM(H107,H108)</f>
        <v>0</v>
      </c>
    </row>
    <row r="107" spans="1:8" s="8" customFormat="1" ht="15.75" customHeight="1" hidden="1">
      <c r="A107" s="22" t="s">
        <v>47</v>
      </c>
      <c r="B107" s="6">
        <v>310</v>
      </c>
      <c r="C107" s="7" t="s">
        <v>13</v>
      </c>
      <c r="D107" s="48"/>
      <c r="E107" s="48"/>
      <c r="F107" s="48"/>
      <c r="G107" s="48">
        <f>D107+E107</f>
        <v>0</v>
      </c>
      <c r="H107" s="69"/>
    </row>
    <row r="108" spans="1:8" s="8" customFormat="1" ht="15" customHeight="1" hidden="1">
      <c r="A108" s="22" t="s">
        <v>47</v>
      </c>
      <c r="B108" s="6">
        <v>340</v>
      </c>
      <c r="C108" s="7" t="s">
        <v>14</v>
      </c>
      <c r="D108" s="48"/>
      <c r="E108" s="48"/>
      <c r="F108" s="48"/>
      <c r="G108" s="48">
        <f>D108+E108</f>
        <v>0</v>
      </c>
      <c r="H108" s="69"/>
    </row>
    <row r="109" spans="1:8" s="16" customFormat="1" ht="14.25" customHeight="1">
      <c r="A109" s="57"/>
      <c r="B109" s="88" t="s">
        <v>72</v>
      </c>
      <c r="C109" s="88"/>
      <c r="D109" s="47">
        <f>SUM(D110,D114)</f>
        <v>2</v>
      </c>
      <c r="E109" s="47">
        <f>SUM(E110,E114)</f>
        <v>0</v>
      </c>
      <c r="F109" s="47">
        <f>SUM(F110,F114)</f>
        <v>0</v>
      </c>
      <c r="G109" s="47">
        <f>SUM(G110,G114)</f>
        <v>2</v>
      </c>
      <c r="H109" s="68">
        <f>F109/G109*100</f>
        <v>0</v>
      </c>
    </row>
    <row r="110" spans="1:8" s="29" customFormat="1" ht="18.75">
      <c r="A110" s="24" t="s">
        <v>45</v>
      </c>
      <c r="B110" s="3">
        <v>220</v>
      </c>
      <c r="C110" s="4" t="s">
        <v>4</v>
      </c>
      <c r="D110" s="45">
        <f>SUM(D111,D112)</f>
        <v>1</v>
      </c>
      <c r="E110" s="45">
        <f>SUM(E111,E112)</f>
        <v>0</v>
      </c>
      <c r="F110" s="45">
        <f>SUM(F111,F112)</f>
        <v>0</v>
      </c>
      <c r="G110" s="45">
        <f>SUM(G111,G112)</f>
        <v>1</v>
      </c>
      <c r="H110" s="66">
        <f>F110/G110*100</f>
        <v>0</v>
      </c>
    </row>
    <row r="111" spans="1:8" s="30" customFormat="1" ht="32.25" customHeight="1" hidden="1">
      <c r="A111" s="22" t="s">
        <v>45</v>
      </c>
      <c r="B111" s="6">
        <v>225</v>
      </c>
      <c r="C111" s="7" t="s">
        <v>9</v>
      </c>
      <c r="D111" s="48">
        <v>0</v>
      </c>
      <c r="E111" s="48"/>
      <c r="F111" s="48"/>
      <c r="G111" s="48">
        <f>D111+E111</f>
        <v>0</v>
      </c>
      <c r="H111" s="69"/>
    </row>
    <row r="112" spans="1:8" s="30" customFormat="1" ht="18" customHeight="1">
      <c r="A112" s="22" t="s">
        <v>45</v>
      </c>
      <c r="B112" s="6">
        <v>226</v>
      </c>
      <c r="C112" s="7" t="s">
        <v>10</v>
      </c>
      <c r="D112" s="48">
        <v>1</v>
      </c>
      <c r="E112" s="48">
        <f>D112-G112</f>
        <v>0</v>
      </c>
      <c r="F112" s="48">
        <v>0</v>
      </c>
      <c r="G112" s="48">
        <f>D112+E112</f>
        <v>1</v>
      </c>
      <c r="H112" s="67">
        <f>F112/G112*100</f>
        <v>0</v>
      </c>
    </row>
    <row r="113" spans="1:8" s="30" customFormat="1" ht="18" customHeight="1">
      <c r="A113" s="24" t="s">
        <v>45</v>
      </c>
      <c r="B113" s="3">
        <v>290</v>
      </c>
      <c r="C113" s="4" t="s">
        <v>11</v>
      </c>
      <c r="D113" s="48">
        <v>1</v>
      </c>
      <c r="E113" s="48">
        <f>D113-G113</f>
        <v>0</v>
      </c>
      <c r="F113" s="48">
        <v>0</v>
      </c>
      <c r="G113" s="48">
        <f>D113+E113</f>
        <v>1</v>
      </c>
      <c r="H113" s="67">
        <f>F113/G113*100</f>
        <v>0</v>
      </c>
    </row>
    <row r="114" spans="1:8" s="30" customFormat="1" ht="14.25" customHeight="1">
      <c r="A114" s="24" t="s">
        <v>45</v>
      </c>
      <c r="B114" s="3">
        <v>300</v>
      </c>
      <c r="C114" s="4" t="s">
        <v>12</v>
      </c>
      <c r="D114" s="45">
        <f>SUM(D115,D116)</f>
        <v>1</v>
      </c>
      <c r="E114" s="45">
        <f>SUM(E115,E116)</f>
        <v>0</v>
      </c>
      <c r="F114" s="45">
        <f>SUM(F115,F116)</f>
        <v>0</v>
      </c>
      <c r="G114" s="45">
        <f>SUM(G115,G116)</f>
        <v>1</v>
      </c>
      <c r="H114" s="66">
        <f>SUM(H115,H116)</f>
        <v>0</v>
      </c>
    </row>
    <row r="115" spans="1:8" s="30" customFormat="1" ht="14.25" customHeight="1">
      <c r="A115" s="22" t="s">
        <v>45</v>
      </c>
      <c r="B115" s="6">
        <v>310</v>
      </c>
      <c r="C115" s="7" t="s">
        <v>13</v>
      </c>
      <c r="D115" s="48">
        <v>1</v>
      </c>
      <c r="E115" s="48">
        <f>D115-G115</f>
        <v>0</v>
      </c>
      <c r="F115" s="48">
        <v>0</v>
      </c>
      <c r="G115" s="48">
        <f>D115+E115</f>
        <v>1</v>
      </c>
      <c r="H115" s="67">
        <f>F115/G115*100</f>
        <v>0</v>
      </c>
    </row>
    <row r="116" spans="1:8" s="30" customFormat="1" ht="14.25" customHeight="1" hidden="1">
      <c r="A116" s="22" t="s">
        <v>45</v>
      </c>
      <c r="B116" s="6">
        <v>340</v>
      </c>
      <c r="C116" s="7" t="s">
        <v>14</v>
      </c>
      <c r="D116" s="48">
        <v>0</v>
      </c>
      <c r="E116" s="48"/>
      <c r="F116" s="48"/>
      <c r="G116" s="48">
        <f>D116+E116</f>
        <v>0</v>
      </c>
      <c r="H116" s="69"/>
    </row>
    <row r="117" spans="1:8" s="30" customFormat="1" ht="15.75" customHeight="1">
      <c r="A117" s="82" t="s">
        <v>44</v>
      </c>
      <c r="B117" s="83"/>
      <c r="C117" s="83"/>
      <c r="D117" s="47">
        <f>SUM(D102,D109,D113)</f>
        <v>3</v>
      </c>
      <c r="E117" s="47">
        <f>SUM(E102,E109,E113)</f>
        <v>0</v>
      </c>
      <c r="F117" s="47">
        <f>SUM(F102,F109,F113)</f>
        <v>0</v>
      </c>
      <c r="G117" s="47">
        <f>SUM(G102,G109,G113)</f>
        <v>3</v>
      </c>
      <c r="H117" s="68">
        <f>F117/G117*100</f>
        <v>0</v>
      </c>
    </row>
    <row r="118" spans="1:8" s="30" customFormat="1" ht="18" customHeight="1">
      <c r="A118" s="86" t="s">
        <v>73</v>
      </c>
      <c r="B118" s="87"/>
      <c r="C118" s="87"/>
      <c r="D118" s="55"/>
      <c r="E118" s="55"/>
      <c r="F118" s="55"/>
      <c r="G118" s="55"/>
      <c r="H118" s="72"/>
    </row>
    <row r="119" spans="1:8" s="30" customFormat="1" ht="18" customHeight="1" hidden="1">
      <c r="A119" s="53"/>
      <c r="B119" s="81" t="s">
        <v>74</v>
      </c>
      <c r="C119" s="81"/>
      <c r="D119" s="47">
        <f>SUM(D120,D121,D122)</f>
        <v>0</v>
      </c>
      <c r="E119" s="47">
        <f>SUM(E120,E121,E122)</f>
        <v>0</v>
      </c>
      <c r="F119" s="47">
        <f>SUM(F120,F121,F122)</f>
        <v>0</v>
      </c>
      <c r="G119" s="47">
        <f>SUM(G120,G121,G122)</f>
        <v>0</v>
      </c>
      <c r="H119" s="68" t="e">
        <f aca="true" t="shared" si="18" ref="H119:H128">F119/G119*100</f>
        <v>#DIV/0!</v>
      </c>
    </row>
    <row r="120" spans="1:8" s="30" customFormat="1" ht="18" customHeight="1" hidden="1">
      <c r="A120" s="59" t="s">
        <v>61</v>
      </c>
      <c r="B120" s="6">
        <v>211</v>
      </c>
      <c r="C120" s="7" t="s">
        <v>1</v>
      </c>
      <c r="D120" s="56">
        <v>0</v>
      </c>
      <c r="E120" s="56"/>
      <c r="F120" s="56">
        <v>0</v>
      </c>
      <c r="G120" s="48">
        <f>D120+E120</f>
        <v>0</v>
      </c>
      <c r="H120" s="67" t="e">
        <f t="shared" si="18"/>
        <v>#DIV/0!</v>
      </c>
    </row>
    <row r="121" spans="1:8" s="31" customFormat="1" ht="15" customHeight="1" hidden="1">
      <c r="A121" s="59" t="s">
        <v>61</v>
      </c>
      <c r="B121" s="6">
        <v>213</v>
      </c>
      <c r="C121" s="7" t="s">
        <v>3</v>
      </c>
      <c r="D121" s="56">
        <v>0</v>
      </c>
      <c r="E121" s="56"/>
      <c r="F121" s="56">
        <v>0</v>
      </c>
      <c r="G121" s="48">
        <f>D121+E121</f>
        <v>0</v>
      </c>
      <c r="H121" s="67" t="e">
        <f t="shared" si="18"/>
        <v>#DIV/0!</v>
      </c>
    </row>
    <row r="122" spans="1:8" s="29" customFormat="1" ht="18.75" hidden="1">
      <c r="A122" s="59" t="s">
        <v>61</v>
      </c>
      <c r="B122" s="6">
        <v>340</v>
      </c>
      <c r="C122" s="7" t="s">
        <v>14</v>
      </c>
      <c r="D122" s="56">
        <v>0</v>
      </c>
      <c r="E122" s="56"/>
      <c r="F122" s="56"/>
      <c r="G122" s="48">
        <f>D122+E122</f>
        <v>0</v>
      </c>
      <c r="H122" s="67" t="e">
        <f t="shared" si="18"/>
        <v>#DIV/0!</v>
      </c>
    </row>
    <row r="123" spans="1:8" s="30" customFormat="1" ht="15.75" hidden="1">
      <c r="A123" s="53"/>
      <c r="B123" s="81" t="s">
        <v>75</v>
      </c>
      <c r="C123" s="81"/>
      <c r="D123" s="47">
        <f>SUM(D124)</f>
        <v>0</v>
      </c>
      <c r="E123" s="47">
        <f>SUM(E124)</f>
        <v>0</v>
      </c>
      <c r="F123" s="47">
        <f>SUM(F124)</f>
        <v>0</v>
      </c>
      <c r="G123" s="47">
        <f>SUM(G124)</f>
        <v>0</v>
      </c>
      <c r="H123" s="68" t="e">
        <f t="shared" si="18"/>
        <v>#DIV/0!</v>
      </c>
    </row>
    <row r="124" spans="1:8" s="30" customFormat="1" ht="15.75" hidden="1">
      <c r="A124" s="59" t="s">
        <v>76</v>
      </c>
      <c r="B124" s="6">
        <v>224</v>
      </c>
      <c r="C124" s="7" t="s">
        <v>8</v>
      </c>
      <c r="D124" s="56"/>
      <c r="E124" s="56"/>
      <c r="F124" s="56"/>
      <c r="G124" s="48">
        <f>D124+E124</f>
        <v>0</v>
      </c>
      <c r="H124" s="67" t="e">
        <f t="shared" si="18"/>
        <v>#DIV/0!</v>
      </c>
    </row>
    <row r="125" spans="1:8" s="30" customFormat="1" ht="15.75">
      <c r="A125" s="53"/>
      <c r="B125" s="81" t="s">
        <v>77</v>
      </c>
      <c r="C125" s="81"/>
      <c r="D125" s="47">
        <f>SUM(D126:D136)</f>
        <v>265.4</v>
      </c>
      <c r="E125" s="47">
        <f>SUM(E126:E136)</f>
        <v>0</v>
      </c>
      <c r="F125" s="47">
        <f>SUM(F126:F136)</f>
        <v>0</v>
      </c>
      <c r="G125" s="47">
        <f>SUM(G126:G136)</f>
        <v>265.4</v>
      </c>
      <c r="H125" s="68">
        <f t="shared" si="18"/>
        <v>0</v>
      </c>
    </row>
    <row r="126" spans="1:8" s="30" customFormat="1" ht="15.75">
      <c r="A126" s="59" t="s">
        <v>62</v>
      </c>
      <c r="B126" s="6">
        <v>225</v>
      </c>
      <c r="C126" s="7" t="s">
        <v>9</v>
      </c>
      <c r="D126" s="56">
        <v>264.4</v>
      </c>
      <c r="E126" s="48">
        <f aca="true" t="shared" si="19" ref="E126:E136">D126-G126</f>
        <v>0</v>
      </c>
      <c r="F126" s="56">
        <v>0</v>
      </c>
      <c r="G126" s="48">
        <f aca="true" t="shared" si="20" ref="G126:G136">D126+E126</f>
        <v>264.4</v>
      </c>
      <c r="H126" s="67">
        <f t="shared" si="18"/>
        <v>0</v>
      </c>
    </row>
    <row r="127" spans="1:8" s="30" customFormat="1" ht="31.5" hidden="1">
      <c r="A127" s="59" t="s">
        <v>62</v>
      </c>
      <c r="B127" s="6">
        <v>225</v>
      </c>
      <c r="C127" s="33" t="s">
        <v>79</v>
      </c>
      <c r="D127" s="56"/>
      <c r="E127" s="48">
        <f t="shared" si="19"/>
        <v>0</v>
      </c>
      <c r="F127" s="56"/>
      <c r="G127" s="48">
        <f t="shared" si="20"/>
        <v>0</v>
      </c>
      <c r="H127" s="67" t="e">
        <f t="shared" si="18"/>
        <v>#DIV/0!</v>
      </c>
    </row>
    <row r="128" spans="1:8" s="30" customFormat="1" ht="15.75" hidden="1">
      <c r="A128" s="59" t="s">
        <v>62</v>
      </c>
      <c r="B128" s="6">
        <v>225</v>
      </c>
      <c r="C128" s="7" t="s">
        <v>80</v>
      </c>
      <c r="D128" s="56">
        <v>0</v>
      </c>
      <c r="E128" s="48">
        <f t="shared" si="19"/>
        <v>0</v>
      </c>
      <c r="F128" s="56"/>
      <c r="G128" s="48">
        <f t="shared" si="20"/>
        <v>0</v>
      </c>
      <c r="H128" s="67" t="e">
        <f t="shared" si="18"/>
        <v>#DIV/0!</v>
      </c>
    </row>
    <row r="129" spans="1:8" s="30" customFormat="1" ht="15.75" customHeight="1" hidden="1">
      <c r="A129" s="59" t="s">
        <v>62</v>
      </c>
      <c r="B129" s="6">
        <v>226</v>
      </c>
      <c r="C129" s="7" t="s">
        <v>78</v>
      </c>
      <c r="D129" s="56"/>
      <c r="E129" s="48">
        <f t="shared" si="19"/>
        <v>0</v>
      </c>
      <c r="F129" s="56"/>
      <c r="G129" s="48">
        <f t="shared" si="20"/>
        <v>0</v>
      </c>
      <c r="H129" s="73"/>
    </row>
    <row r="130" spans="1:8" s="30" customFormat="1" ht="15.75" customHeight="1" hidden="1">
      <c r="A130" s="59" t="s">
        <v>62</v>
      </c>
      <c r="B130" s="6">
        <v>226</v>
      </c>
      <c r="C130" s="7" t="s">
        <v>80</v>
      </c>
      <c r="D130" s="56"/>
      <c r="E130" s="48">
        <f t="shared" si="19"/>
        <v>0</v>
      </c>
      <c r="F130" s="56"/>
      <c r="G130" s="48">
        <f t="shared" si="20"/>
        <v>0</v>
      </c>
      <c r="H130" s="73"/>
    </row>
    <row r="131" spans="1:8" s="30" customFormat="1" ht="15.75" customHeight="1" hidden="1">
      <c r="A131" s="59" t="s">
        <v>62</v>
      </c>
      <c r="B131" s="6">
        <v>290</v>
      </c>
      <c r="C131" s="7" t="s">
        <v>78</v>
      </c>
      <c r="D131" s="56"/>
      <c r="E131" s="48">
        <f t="shared" si="19"/>
        <v>0</v>
      </c>
      <c r="F131" s="56"/>
      <c r="G131" s="48">
        <f t="shared" si="20"/>
        <v>0</v>
      </c>
      <c r="H131" s="73"/>
    </row>
    <row r="132" spans="1:8" s="31" customFormat="1" ht="18.75" customHeight="1" hidden="1">
      <c r="A132" s="59" t="s">
        <v>62</v>
      </c>
      <c r="B132" s="6">
        <v>290</v>
      </c>
      <c r="C132" s="7" t="s">
        <v>80</v>
      </c>
      <c r="D132" s="56"/>
      <c r="E132" s="48">
        <f t="shared" si="19"/>
        <v>0</v>
      </c>
      <c r="F132" s="56"/>
      <c r="G132" s="48">
        <f t="shared" si="20"/>
        <v>0</v>
      </c>
      <c r="H132" s="73"/>
    </row>
    <row r="133" spans="1:8" ht="19.5" customHeight="1" hidden="1">
      <c r="A133" s="59" t="s">
        <v>62</v>
      </c>
      <c r="B133" s="6">
        <v>310</v>
      </c>
      <c r="C133" s="7" t="s">
        <v>78</v>
      </c>
      <c r="D133" s="56"/>
      <c r="E133" s="48">
        <f t="shared" si="19"/>
        <v>0</v>
      </c>
      <c r="F133" s="56"/>
      <c r="G133" s="48">
        <f t="shared" si="20"/>
        <v>0</v>
      </c>
      <c r="H133" s="73"/>
    </row>
    <row r="134" spans="1:8" s="32" customFormat="1" ht="16.5" customHeight="1" hidden="1">
      <c r="A134" s="59" t="s">
        <v>62</v>
      </c>
      <c r="B134" s="6">
        <v>310</v>
      </c>
      <c r="C134" s="7" t="s">
        <v>80</v>
      </c>
      <c r="D134" s="56"/>
      <c r="E134" s="48">
        <f t="shared" si="19"/>
        <v>0</v>
      </c>
      <c r="F134" s="56"/>
      <c r="G134" s="48">
        <f t="shared" si="20"/>
        <v>0</v>
      </c>
      <c r="H134" s="73"/>
    </row>
    <row r="135" spans="1:8" s="32" customFormat="1" ht="16.5" customHeight="1" hidden="1">
      <c r="A135" s="59" t="s">
        <v>62</v>
      </c>
      <c r="B135" s="6">
        <v>340</v>
      </c>
      <c r="C135" s="7" t="s">
        <v>78</v>
      </c>
      <c r="D135" s="56"/>
      <c r="E135" s="48">
        <f t="shared" si="19"/>
        <v>0</v>
      </c>
      <c r="F135" s="56"/>
      <c r="G135" s="48">
        <f t="shared" si="20"/>
        <v>0</v>
      </c>
      <c r="H135" s="73"/>
    </row>
    <row r="136" spans="1:8" s="32" customFormat="1" ht="13.5" customHeight="1">
      <c r="A136" s="59" t="s">
        <v>62</v>
      </c>
      <c r="B136" s="6">
        <v>340</v>
      </c>
      <c r="C136" s="7" t="s">
        <v>14</v>
      </c>
      <c r="D136" s="56">
        <v>1</v>
      </c>
      <c r="E136" s="48">
        <f t="shared" si="19"/>
        <v>0</v>
      </c>
      <c r="F136" s="56">
        <v>0</v>
      </c>
      <c r="G136" s="48">
        <f t="shared" si="20"/>
        <v>1</v>
      </c>
      <c r="H136" s="67">
        <f>F136/G136*100</f>
        <v>0</v>
      </c>
    </row>
    <row r="137" spans="1:8" s="32" customFormat="1" ht="33" customHeight="1" hidden="1">
      <c r="A137" s="53"/>
      <c r="B137" s="88" t="s">
        <v>81</v>
      </c>
      <c r="C137" s="88"/>
      <c r="D137" s="47">
        <f>SUM(D138,D139)</f>
        <v>0</v>
      </c>
      <c r="E137" s="47">
        <f>SUM(E138,E139)</f>
        <v>0</v>
      </c>
      <c r="F137" s="47">
        <f>SUM(F138,F139)</f>
        <v>0</v>
      </c>
      <c r="G137" s="47">
        <f>SUM(G138,G139)</f>
        <v>0</v>
      </c>
      <c r="H137" s="68" t="e">
        <f>SUM(H138,H139)</f>
        <v>#DIV/0!</v>
      </c>
    </row>
    <row r="138" spans="1:8" s="32" customFormat="1" ht="16.5" customHeight="1" hidden="1">
      <c r="A138" s="59" t="s">
        <v>42</v>
      </c>
      <c r="B138" s="6">
        <v>226</v>
      </c>
      <c r="C138" s="7" t="s">
        <v>82</v>
      </c>
      <c r="D138" s="48">
        <v>0</v>
      </c>
      <c r="E138" s="48">
        <v>0</v>
      </c>
      <c r="F138" s="48"/>
      <c r="G138" s="48">
        <f>D138+E138</f>
        <v>0</v>
      </c>
      <c r="H138" s="67" t="e">
        <f>F138/G138*100</f>
        <v>#DIV/0!</v>
      </c>
    </row>
    <row r="139" spans="1:8" s="32" customFormat="1" ht="16.5" customHeight="1" hidden="1">
      <c r="A139" s="59" t="s">
        <v>42</v>
      </c>
      <c r="B139" s="6">
        <v>226</v>
      </c>
      <c r="C139" s="7" t="s">
        <v>83</v>
      </c>
      <c r="D139" s="56"/>
      <c r="E139" s="56"/>
      <c r="F139" s="56"/>
      <c r="G139" s="48">
        <f>D139+E139</f>
        <v>0</v>
      </c>
      <c r="H139" s="73"/>
    </row>
    <row r="140" spans="1:8" s="32" customFormat="1" ht="16.5" customHeight="1" hidden="1">
      <c r="A140" s="59" t="s">
        <v>42</v>
      </c>
      <c r="B140" s="6">
        <v>251</v>
      </c>
      <c r="C140" s="33" t="s">
        <v>84</v>
      </c>
      <c r="D140" s="56"/>
      <c r="E140" s="56"/>
      <c r="F140" s="56"/>
      <c r="G140" s="48">
        <f>D140+E140</f>
        <v>0</v>
      </c>
      <c r="H140" s="73"/>
    </row>
    <row r="141" spans="1:8" s="32" customFormat="1" ht="16.5" customHeight="1">
      <c r="A141" s="82" t="s">
        <v>43</v>
      </c>
      <c r="B141" s="83"/>
      <c r="C141" s="83"/>
      <c r="D141" s="47">
        <f>SUM(D137,D119,D123,D125)</f>
        <v>265.4</v>
      </c>
      <c r="E141" s="47">
        <f>SUM(E137,E119,E123,E125)</f>
        <v>0</v>
      </c>
      <c r="F141" s="47">
        <f>SUM(F137,F119,F123,F125)</f>
        <v>0</v>
      </c>
      <c r="G141" s="47">
        <f>SUM(G137,G119,G123,G125)</f>
        <v>265.4</v>
      </c>
      <c r="H141" s="68">
        <f>F141/G141*100</f>
        <v>0</v>
      </c>
    </row>
    <row r="142" spans="1:8" s="32" customFormat="1" ht="16.5" customHeight="1">
      <c r="A142" s="18" t="s">
        <v>85</v>
      </c>
      <c r="B142" s="12"/>
      <c r="C142" s="13"/>
      <c r="D142" s="55"/>
      <c r="E142" s="55"/>
      <c r="F142" s="55"/>
      <c r="G142" s="55"/>
      <c r="H142" s="72"/>
    </row>
    <row r="143" spans="1:8" s="32" customFormat="1" ht="16.5" customHeight="1" hidden="1">
      <c r="A143" s="53"/>
      <c r="B143" s="81" t="s">
        <v>55</v>
      </c>
      <c r="C143" s="81"/>
      <c r="D143" s="47">
        <f>SUM(D144:D160)</f>
        <v>0</v>
      </c>
      <c r="E143" s="47">
        <f>SUM(E144:E160)</f>
        <v>0</v>
      </c>
      <c r="F143" s="47">
        <f>SUM(F144:F160)</f>
        <v>0</v>
      </c>
      <c r="G143" s="47">
        <f>SUM(G144:G160)</f>
        <v>0</v>
      </c>
      <c r="H143" s="68" t="e">
        <f>F143/G143*100</f>
        <v>#DIV/0!</v>
      </c>
    </row>
    <row r="144" spans="1:8" s="32" customFormat="1" ht="16.5" customHeight="1" hidden="1">
      <c r="A144" s="22" t="s">
        <v>54</v>
      </c>
      <c r="B144" s="6">
        <v>225</v>
      </c>
      <c r="C144" s="7" t="s">
        <v>9</v>
      </c>
      <c r="D144" s="56"/>
      <c r="E144" s="56"/>
      <c r="F144" s="56"/>
      <c r="G144" s="48">
        <f aca="true" t="shared" si="21" ref="G144:G160">D144+E144</f>
        <v>0</v>
      </c>
      <c r="H144" s="73"/>
    </row>
    <row r="145" spans="1:8" s="32" customFormat="1" ht="16.5" customHeight="1" hidden="1">
      <c r="A145" s="22" t="s">
        <v>54</v>
      </c>
      <c r="B145" s="6">
        <v>226</v>
      </c>
      <c r="C145" s="7" t="s">
        <v>10</v>
      </c>
      <c r="D145" s="56"/>
      <c r="E145" s="56"/>
      <c r="F145" s="56"/>
      <c r="G145" s="48">
        <f t="shared" si="21"/>
        <v>0</v>
      </c>
      <c r="H145" s="73"/>
    </row>
    <row r="146" spans="1:8" s="32" customFormat="1" ht="15.75" customHeight="1" hidden="1">
      <c r="A146" s="22" t="s">
        <v>54</v>
      </c>
      <c r="B146" s="6">
        <v>241</v>
      </c>
      <c r="C146" s="33" t="s">
        <v>86</v>
      </c>
      <c r="D146" s="56"/>
      <c r="E146" s="56"/>
      <c r="F146" s="56"/>
      <c r="G146" s="48">
        <f t="shared" si="21"/>
        <v>0</v>
      </c>
      <c r="H146" s="73"/>
    </row>
    <row r="147" spans="1:8" s="32" customFormat="1" ht="14.25" customHeight="1" hidden="1">
      <c r="A147" s="22" t="s">
        <v>54</v>
      </c>
      <c r="B147" s="6">
        <v>242</v>
      </c>
      <c r="C147" s="33" t="s">
        <v>87</v>
      </c>
      <c r="D147" s="56"/>
      <c r="E147" s="56"/>
      <c r="F147" s="56"/>
      <c r="G147" s="48">
        <f t="shared" si="21"/>
        <v>0</v>
      </c>
      <c r="H147" s="73"/>
    </row>
    <row r="148" spans="1:8" s="32" customFormat="1" ht="16.5" customHeight="1" hidden="1">
      <c r="A148" s="22" t="s">
        <v>54</v>
      </c>
      <c r="B148" s="6">
        <v>290</v>
      </c>
      <c r="C148" s="7" t="s">
        <v>11</v>
      </c>
      <c r="D148" s="56"/>
      <c r="E148" s="56"/>
      <c r="F148" s="56"/>
      <c r="G148" s="48">
        <f t="shared" si="21"/>
        <v>0</v>
      </c>
      <c r="H148" s="73"/>
    </row>
    <row r="149" spans="1:8" s="32" customFormat="1" ht="16.5" customHeight="1" hidden="1">
      <c r="A149" s="22" t="s">
        <v>54</v>
      </c>
      <c r="B149" s="6">
        <v>310</v>
      </c>
      <c r="C149" s="7" t="s">
        <v>13</v>
      </c>
      <c r="D149" s="56"/>
      <c r="E149" s="56"/>
      <c r="F149" s="56"/>
      <c r="G149" s="48">
        <f t="shared" si="21"/>
        <v>0</v>
      </c>
      <c r="H149" s="73"/>
    </row>
    <row r="150" spans="1:8" s="8" customFormat="1" ht="17.25" customHeight="1" hidden="1">
      <c r="A150" s="22" t="s">
        <v>54</v>
      </c>
      <c r="B150" s="6">
        <v>340</v>
      </c>
      <c r="C150" s="7" t="s">
        <v>14</v>
      </c>
      <c r="D150" s="56"/>
      <c r="E150" s="56"/>
      <c r="F150" s="56"/>
      <c r="G150" s="48">
        <f t="shared" si="21"/>
        <v>0</v>
      </c>
      <c r="H150" s="73"/>
    </row>
    <row r="151" spans="1:8" s="8" customFormat="1" ht="17.25" customHeight="1" hidden="1">
      <c r="A151" s="22" t="s">
        <v>54</v>
      </c>
      <c r="B151" s="6">
        <v>225</v>
      </c>
      <c r="C151" s="7" t="s">
        <v>78</v>
      </c>
      <c r="D151" s="56"/>
      <c r="E151" s="56"/>
      <c r="F151" s="56"/>
      <c r="G151" s="48">
        <f t="shared" si="21"/>
        <v>0</v>
      </c>
      <c r="H151" s="67" t="e">
        <f>F151/G151*100</f>
        <v>#DIV/0!</v>
      </c>
    </row>
    <row r="152" spans="1:8" s="8" customFormat="1" ht="17.25" customHeight="1" hidden="1">
      <c r="A152" s="22" t="s">
        <v>54</v>
      </c>
      <c r="B152" s="6">
        <v>225</v>
      </c>
      <c r="C152" s="7" t="s">
        <v>80</v>
      </c>
      <c r="D152" s="56"/>
      <c r="E152" s="56"/>
      <c r="F152" s="56"/>
      <c r="G152" s="48">
        <f t="shared" si="21"/>
        <v>0</v>
      </c>
      <c r="H152" s="67" t="e">
        <f>F152/G152*100</f>
        <v>#DIV/0!</v>
      </c>
    </row>
    <row r="153" spans="1:8" s="8" customFormat="1" ht="17.25" customHeight="1" hidden="1">
      <c r="A153" s="22" t="s">
        <v>54</v>
      </c>
      <c r="B153" s="6">
        <v>226</v>
      </c>
      <c r="C153" s="7" t="s">
        <v>78</v>
      </c>
      <c r="D153" s="56"/>
      <c r="E153" s="56"/>
      <c r="F153" s="56"/>
      <c r="G153" s="48">
        <f t="shared" si="21"/>
        <v>0</v>
      </c>
      <c r="H153" s="73"/>
    </row>
    <row r="154" spans="1:8" s="8" customFormat="1" ht="17.25" customHeight="1" hidden="1">
      <c r="A154" s="22" t="s">
        <v>54</v>
      </c>
      <c r="B154" s="6">
        <v>226</v>
      </c>
      <c r="C154" s="7" t="s">
        <v>80</v>
      </c>
      <c r="D154" s="56"/>
      <c r="E154" s="56"/>
      <c r="F154" s="56"/>
      <c r="G154" s="48">
        <f t="shared" si="21"/>
        <v>0</v>
      </c>
      <c r="H154" s="73"/>
    </row>
    <row r="155" spans="1:8" s="8" customFormat="1" ht="17.25" customHeight="1" hidden="1">
      <c r="A155" s="22" t="s">
        <v>54</v>
      </c>
      <c r="B155" s="6">
        <v>290</v>
      </c>
      <c r="C155" s="7" t="s">
        <v>78</v>
      </c>
      <c r="D155" s="56"/>
      <c r="E155" s="56"/>
      <c r="F155" s="56"/>
      <c r="G155" s="48">
        <f t="shared" si="21"/>
        <v>0</v>
      </c>
      <c r="H155" s="73"/>
    </row>
    <row r="156" spans="1:8" s="8" customFormat="1" ht="17.25" customHeight="1" hidden="1">
      <c r="A156" s="22" t="s">
        <v>54</v>
      </c>
      <c r="B156" s="6">
        <v>290</v>
      </c>
      <c r="C156" s="7" t="s">
        <v>80</v>
      </c>
      <c r="D156" s="56"/>
      <c r="E156" s="56"/>
      <c r="F156" s="56"/>
      <c r="G156" s="48">
        <f t="shared" si="21"/>
        <v>0</v>
      </c>
      <c r="H156" s="73"/>
    </row>
    <row r="157" spans="1:8" s="8" customFormat="1" ht="17.25" customHeight="1" hidden="1">
      <c r="A157" s="22" t="s">
        <v>54</v>
      </c>
      <c r="B157" s="6">
        <v>310</v>
      </c>
      <c r="C157" s="7" t="s">
        <v>78</v>
      </c>
      <c r="D157" s="56"/>
      <c r="E157" s="56"/>
      <c r="F157" s="56"/>
      <c r="G157" s="48">
        <f t="shared" si="21"/>
        <v>0</v>
      </c>
      <c r="H157" s="73"/>
    </row>
    <row r="158" spans="1:8" s="8" customFormat="1" ht="17.25" customHeight="1" hidden="1">
      <c r="A158" s="22" t="s">
        <v>54</v>
      </c>
      <c r="B158" s="6">
        <v>310</v>
      </c>
      <c r="C158" s="7" t="s">
        <v>80</v>
      </c>
      <c r="D158" s="56"/>
      <c r="E158" s="56"/>
      <c r="F158" s="56"/>
      <c r="G158" s="48">
        <f t="shared" si="21"/>
        <v>0</v>
      </c>
      <c r="H158" s="73"/>
    </row>
    <row r="159" spans="1:8" s="8" customFormat="1" ht="17.25" customHeight="1" hidden="1">
      <c r="A159" s="22" t="s">
        <v>54</v>
      </c>
      <c r="B159" s="6">
        <v>340</v>
      </c>
      <c r="C159" s="7" t="s">
        <v>78</v>
      </c>
      <c r="D159" s="56"/>
      <c r="E159" s="56"/>
      <c r="F159" s="56"/>
      <c r="G159" s="48">
        <f t="shared" si="21"/>
        <v>0</v>
      </c>
      <c r="H159" s="73"/>
    </row>
    <row r="160" spans="1:8" s="8" customFormat="1" ht="17.25" customHeight="1" hidden="1">
      <c r="A160" s="22" t="s">
        <v>54</v>
      </c>
      <c r="B160" s="6">
        <v>340</v>
      </c>
      <c r="C160" s="7" t="s">
        <v>80</v>
      </c>
      <c r="D160" s="56"/>
      <c r="E160" s="56"/>
      <c r="F160" s="56"/>
      <c r="G160" s="48">
        <f t="shared" si="21"/>
        <v>0</v>
      </c>
      <c r="H160" s="73"/>
    </row>
    <row r="161" spans="1:8" s="8" customFormat="1" ht="17.25" customHeight="1" hidden="1">
      <c r="A161" s="40"/>
      <c r="B161" s="81" t="s">
        <v>56</v>
      </c>
      <c r="C161" s="81"/>
      <c r="D161" s="47">
        <f>SUM(D162:D182)</f>
        <v>0</v>
      </c>
      <c r="E161" s="47">
        <f>SUM(E162:E182)</f>
        <v>0</v>
      </c>
      <c r="F161" s="47">
        <f>SUM(F162:F182)</f>
        <v>0</v>
      </c>
      <c r="G161" s="47">
        <f>SUM(G162:G182)</f>
        <v>0</v>
      </c>
      <c r="H161" s="68" t="e">
        <f>F161/G161*100</f>
        <v>#DIV/0!</v>
      </c>
    </row>
    <row r="162" spans="1:8" s="8" customFormat="1" ht="17.25" customHeight="1" hidden="1">
      <c r="A162" s="22" t="s">
        <v>37</v>
      </c>
      <c r="B162" s="6">
        <v>225</v>
      </c>
      <c r="C162" s="7" t="s">
        <v>9</v>
      </c>
      <c r="D162" s="56">
        <v>0</v>
      </c>
      <c r="E162" s="56"/>
      <c r="F162" s="56"/>
      <c r="G162" s="48">
        <f aca="true" t="shared" si="22" ref="G162:G182">D162+E162</f>
        <v>0</v>
      </c>
      <c r="H162" s="73"/>
    </row>
    <row r="163" spans="1:8" s="8" customFormat="1" ht="17.25" customHeight="1" hidden="1">
      <c r="A163" s="22" t="s">
        <v>37</v>
      </c>
      <c r="B163" s="6">
        <v>226</v>
      </c>
      <c r="C163" s="7" t="s">
        <v>10</v>
      </c>
      <c r="D163" s="56"/>
      <c r="E163" s="56"/>
      <c r="F163" s="56"/>
      <c r="G163" s="48">
        <f t="shared" si="22"/>
        <v>0</v>
      </c>
      <c r="H163" s="73"/>
    </row>
    <row r="164" spans="1:8" s="8" customFormat="1" ht="17.25" customHeight="1" hidden="1">
      <c r="A164" s="22" t="s">
        <v>37</v>
      </c>
      <c r="B164" s="6">
        <v>310</v>
      </c>
      <c r="C164" s="7" t="s">
        <v>13</v>
      </c>
      <c r="D164" s="56"/>
      <c r="E164" s="56"/>
      <c r="F164" s="56"/>
      <c r="G164" s="48">
        <f t="shared" si="22"/>
        <v>0</v>
      </c>
      <c r="H164" s="73"/>
    </row>
    <row r="165" spans="1:8" s="8" customFormat="1" ht="17.25" customHeight="1" hidden="1">
      <c r="A165" s="22" t="s">
        <v>37</v>
      </c>
      <c r="B165" s="6">
        <v>340</v>
      </c>
      <c r="C165" s="7" t="s">
        <v>14</v>
      </c>
      <c r="D165" s="56"/>
      <c r="E165" s="56"/>
      <c r="F165" s="56"/>
      <c r="G165" s="48">
        <f t="shared" si="22"/>
        <v>0</v>
      </c>
      <c r="H165" s="73"/>
    </row>
    <row r="166" spans="1:8" s="8" customFormat="1" ht="31.5" hidden="1">
      <c r="A166" s="22" t="s">
        <v>37</v>
      </c>
      <c r="B166" s="6">
        <v>225</v>
      </c>
      <c r="C166" s="33" t="s">
        <v>88</v>
      </c>
      <c r="D166" s="56"/>
      <c r="E166" s="56"/>
      <c r="F166" s="56"/>
      <c r="G166" s="48">
        <f t="shared" si="22"/>
        <v>0</v>
      </c>
      <c r="H166" s="67" t="e">
        <f aca="true" t="shared" si="23" ref="H166:H182">F166/G166*100</f>
        <v>#DIV/0!</v>
      </c>
    </row>
    <row r="167" spans="1:8" s="8" customFormat="1" ht="31.5" customHeight="1" hidden="1">
      <c r="A167" s="22" t="s">
        <v>37</v>
      </c>
      <c r="B167" s="6">
        <v>225</v>
      </c>
      <c r="C167" s="33" t="s">
        <v>89</v>
      </c>
      <c r="D167" s="56"/>
      <c r="E167" s="56"/>
      <c r="F167" s="56"/>
      <c r="G167" s="48">
        <f t="shared" si="22"/>
        <v>0</v>
      </c>
      <c r="H167" s="67" t="e">
        <f t="shared" si="23"/>
        <v>#DIV/0!</v>
      </c>
    </row>
    <row r="168" spans="1:8" s="8" customFormat="1" ht="31.5" hidden="1">
      <c r="A168" s="22" t="s">
        <v>37</v>
      </c>
      <c r="B168" s="6">
        <v>226</v>
      </c>
      <c r="C168" s="33" t="s">
        <v>88</v>
      </c>
      <c r="D168" s="56">
        <v>0</v>
      </c>
      <c r="E168" s="56"/>
      <c r="F168" s="56"/>
      <c r="G168" s="48">
        <f t="shared" si="22"/>
        <v>0</v>
      </c>
      <c r="H168" s="67" t="e">
        <f t="shared" si="23"/>
        <v>#DIV/0!</v>
      </c>
    </row>
    <row r="169" spans="1:8" s="8" customFormat="1" ht="31.5" customHeight="1" hidden="1">
      <c r="A169" s="22" t="s">
        <v>37</v>
      </c>
      <c r="B169" s="6">
        <v>226</v>
      </c>
      <c r="C169" s="33" t="s">
        <v>89</v>
      </c>
      <c r="D169" s="56"/>
      <c r="E169" s="56"/>
      <c r="F169" s="56"/>
      <c r="G169" s="48">
        <f t="shared" si="22"/>
        <v>0</v>
      </c>
      <c r="H169" s="67" t="e">
        <f t="shared" si="23"/>
        <v>#DIV/0!</v>
      </c>
    </row>
    <row r="170" spans="1:8" s="8" customFormat="1" ht="31.5" customHeight="1" hidden="1">
      <c r="A170" s="22" t="s">
        <v>37</v>
      </c>
      <c r="B170" s="6">
        <v>310</v>
      </c>
      <c r="C170" s="33" t="s">
        <v>88</v>
      </c>
      <c r="D170" s="56"/>
      <c r="E170" s="56"/>
      <c r="F170" s="56"/>
      <c r="G170" s="48">
        <f t="shared" si="22"/>
        <v>0</v>
      </c>
      <c r="H170" s="67" t="e">
        <f t="shared" si="23"/>
        <v>#DIV/0!</v>
      </c>
    </row>
    <row r="171" spans="1:8" s="8" customFormat="1" ht="31.5" customHeight="1" hidden="1">
      <c r="A171" s="22" t="s">
        <v>37</v>
      </c>
      <c r="B171" s="6">
        <v>310</v>
      </c>
      <c r="C171" s="33" t="s">
        <v>89</v>
      </c>
      <c r="D171" s="56"/>
      <c r="E171" s="56"/>
      <c r="F171" s="56"/>
      <c r="G171" s="48">
        <f t="shared" si="22"/>
        <v>0</v>
      </c>
      <c r="H171" s="67" t="e">
        <f t="shared" si="23"/>
        <v>#DIV/0!</v>
      </c>
    </row>
    <row r="172" spans="1:8" s="32" customFormat="1" ht="31.5" customHeight="1" hidden="1">
      <c r="A172" s="22" t="s">
        <v>37</v>
      </c>
      <c r="B172" s="6">
        <v>340</v>
      </c>
      <c r="C172" s="33" t="s">
        <v>88</v>
      </c>
      <c r="D172" s="56"/>
      <c r="E172" s="56"/>
      <c r="F172" s="56"/>
      <c r="G172" s="48">
        <f t="shared" si="22"/>
        <v>0</v>
      </c>
      <c r="H172" s="67" t="e">
        <f t="shared" si="23"/>
        <v>#DIV/0!</v>
      </c>
    </row>
    <row r="173" spans="1:8" s="16" customFormat="1" ht="31.5" customHeight="1" hidden="1">
      <c r="A173" s="22" t="s">
        <v>37</v>
      </c>
      <c r="B173" s="6">
        <v>340</v>
      </c>
      <c r="C173" s="33" t="s">
        <v>89</v>
      </c>
      <c r="D173" s="56"/>
      <c r="E173" s="56"/>
      <c r="F173" s="56"/>
      <c r="G173" s="48">
        <f t="shared" si="22"/>
        <v>0</v>
      </c>
      <c r="H173" s="67" t="e">
        <f t="shared" si="23"/>
        <v>#DIV/0!</v>
      </c>
    </row>
    <row r="174" spans="1:8" s="29" customFormat="1" ht="18.75" hidden="1">
      <c r="A174" s="22" t="s">
        <v>37</v>
      </c>
      <c r="B174" s="6">
        <v>225</v>
      </c>
      <c r="C174" s="7" t="s">
        <v>90</v>
      </c>
      <c r="D174" s="56"/>
      <c r="E174" s="56"/>
      <c r="F174" s="56"/>
      <c r="G174" s="48">
        <f t="shared" si="22"/>
        <v>0</v>
      </c>
      <c r="H174" s="67" t="e">
        <f t="shared" si="23"/>
        <v>#DIV/0!</v>
      </c>
    </row>
    <row r="175" spans="1:8" s="30" customFormat="1" ht="15.75" customHeight="1" hidden="1">
      <c r="A175" s="22" t="s">
        <v>37</v>
      </c>
      <c r="B175" s="6">
        <v>226</v>
      </c>
      <c r="C175" s="7" t="s">
        <v>90</v>
      </c>
      <c r="D175" s="56"/>
      <c r="E175" s="56"/>
      <c r="F175" s="56"/>
      <c r="G175" s="48">
        <f t="shared" si="22"/>
        <v>0</v>
      </c>
      <c r="H175" s="67" t="e">
        <f t="shared" si="23"/>
        <v>#DIV/0!</v>
      </c>
    </row>
    <row r="176" spans="1:8" s="30" customFormat="1" ht="15.75" customHeight="1" hidden="1">
      <c r="A176" s="22" t="s">
        <v>37</v>
      </c>
      <c r="B176" s="6">
        <v>310</v>
      </c>
      <c r="C176" s="7" t="s">
        <v>90</v>
      </c>
      <c r="D176" s="56"/>
      <c r="E176" s="56"/>
      <c r="F176" s="56"/>
      <c r="G176" s="48">
        <f t="shared" si="22"/>
        <v>0</v>
      </c>
      <c r="H176" s="67" t="e">
        <f t="shared" si="23"/>
        <v>#DIV/0!</v>
      </c>
    </row>
    <row r="177" spans="1:8" s="30" customFormat="1" ht="15.75" customHeight="1" hidden="1">
      <c r="A177" s="22" t="s">
        <v>37</v>
      </c>
      <c r="B177" s="6">
        <v>340</v>
      </c>
      <c r="C177" s="7" t="s">
        <v>90</v>
      </c>
      <c r="D177" s="56"/>
      <c r="E177" s="56"/>
      <c r="F177" s="56"/>
      <c r="G177" s="48">
        <f t="shared" si="22"/>
        <v>0</v>
      </c>
      <c r="H177" s="67" t="e">
        <f t="shared" si="23"/>
        <v>#DIV/0!</v>
      </c>
    </row>
    <row r="178" spans="1:8" s="31" customFormat="1" ht="18.75" hidden="1">
      <c r="A178" s="22" t="s">
        <v>37</v>
      </c>
      <c r="B178" s="6">
        <v>225</v>
      </c>
      <c r="C178" s="7" t="s">
        <v>91</v>
      </c>
      <c r="D178" s="56"/>
      <c r="E178" s="56"/>
      <c r="F178" s="56"/>
      <c r="G178" s="48">
        <f t="shared" si="22"/>
        <v>0</v>
      </c>
      <c r="H178" s="67" t="e">
        <f t="shared" si="23"/>
        <v>#DIV/0!</v>
      </c>
    </row>
    <row r="179" spans="1:8" ht="21.75" customHeight="1" hidden="1">
      <c r="A179" s="22" t="s">
        <v>37</v>
      </c>
      <c r="B179" s="6">
        <v>226</v>
      </c>
      <c r="C179" s="7" t="s">
        <v>91</v>
      </c>
      <c r="D179" s="56"/>
      <c r="E179" s="56"/>
      <c r="F179" s="56"/>
      <c r="G179" s="48">
        <f t="shared" si="22"/>
        <v>0</v>
      </c>
      <c r="H179" s="67" t="e">
        <f t="shared" si="23"/>
        <v>#DIV/0!</v>
      </c>
    </row>
    <row r="180" spans="1:8" s="8" customFormat="1" ht="15" customHeight="1" hidden="1">
      <c r="A180" s="22" t="s">
        <v>37</v>
      </c>
      <c r="B180" s="6">
        <v>310</v>
      </c>
      <c r="C180" s="7" t="s">
        <v>91</v>
      </c>
      <c r="D180" s="56"/>
      <c r="E180" s="56"/>
      <c r="F180" s="56"/>
      <c r="G180" s="48">
        <f t="shared" si="22"/>
        <v>0</v>
      </c>
      <c r="H180" s="67" t="e">
        <f t="shared" si="23"/>
        <v>#DIV/0!</v>
      </c>
    </row>
    <row r="181" spans="1:8" s="8" customFormat="1" ht="15" customHeight="1" hidden="1">
      <c r="A181" s="22" t="s">
        <v>37</v>
      </c>
      <c r="B181" s="6">
        <v>340</v>
      </c>
      <c r="C181" s="7" t="s">
        <v>91</v>
      </c>
      <c r="D181" s="56"/>
      <c r="E181" s="56"/>
      <c r="F181" s="56"/>
      <c r="G181" s="48">
        <f t="shared" si="22"/>
        <v>0</v>
      </c>
      <c r="H181" s="67" t="e">
        <f t="shared" si="23"/>
        <v>#DIV/0!</v>
      </c>
    </row>
    <row r="182" spans="1:8" s="8" customFormat="1" ht="15" customHeight="1" hidden="1">
      <c r="A182" s="22" t="s">
        <v>37</v>
      </c>
      <c r="B182" s="6">
        <v>242</v>
      </c>
      <c r="C182" s="33" t="s">
        <v>87</v>
      </c>
      <c r="D182" s="56"/>
      <c r="E182" s="56"/>
      <c r="F182" s="56"/>
      <c r="G182" s="48">
        <f t="shared" si="22"/>
        <v>0</v>
      </c>
      <c r="H182" s="67" t="e">
        <f t="shared" si="23"/>
        <v>#DIV/0!</v>
      </c>
    </row>
    <row r="183" spans="1:8" s="8" customFormat="1" ht="15" customHeight="1">
      <c r="A183" s="40"/>
      <c r="B183" s="84" t="s">
        <v>57</v>
      </c>
      <c r="C183" s="85"/>
      <c r="D183" s="47">
        <f>SUM(D184:D207)</f>
        <v>172.7</v>
      </c>
      <c r="E183" s="47">
        <f>SUM(E184:E207)</f>
        <v>0</v>
      </c>
      <c r="F183" s="47">
        <f>SUM(F184:F207)</f>
        <v>17</v>
      </c>
      <c r="G183" s="47">
        <f>SUM(G184:G207)</f>
        <v>172.7</v>
      </c>
      <c r="H183" s="68">
        <f>F183/G183*100</f>
        <v>9.843659525188189</v>
      </c>
    </row>
    <row r="184" spans="1:8" s="8" customFormat="1" ht="15" customHeight="1">
      <c r="A184" s="22" t="s">
        <v>28</v>
      </c>
      <c r="B184" s="6">
        <v>223</v>
      </c>
      <c r="C184" s="7" t="s">
        <v>40</v>
      </c>
      <c r="D184" s="56">
        <v>89.7</v>
      </c>
      <c r="E184" s="48">
        <f aca="true" t="shared" si="24" ref="E184:E203">D184-G184</f>
        <v>0</v>
      </c>
      <c r="F184" s="56">
        <v>14.5</v>
      </c>
      <c r="G184" s="48">
        <v>89.7</v>
      </c>
      <c r="H184" s="67">
        <f aca="true" t="shared" si="25" ref="H184:H207">F184/G184*100</f>
        <v>16.16499442586399</v>
      </c>
    </row>
    <row r="185" spans="1:8" s="8" customFormat="1" ht="15" customHeight="1" hidden="1">
      <c r="A185" s="22" t="s">
        <v>28</v>
      </c>
      <c r="B185" s="6">
        <v>225</v>
      </c>
      <c r="C185" s="7" t="s">
        <v>40</v>
      </c>
      <c r="D185" s="56"/>
      <c r="E185" s="48">
        <f t="shared" si="24"/>
        <v>0</v>
      </c>
      <c r="F185" s="56"/>
      <c r="G185" s="48">
        <f aca="true" t="shared" si="26" ref="G185:G207">D185+E185</f>
        <v>0</v>
      </c>
      <c r="H185" s="67" t="e">
        <f t="shared" si="25"/>
        <v>#DIV/0!</v>
      </c>
    </row>
    <row r="186" spans="1:8" s="16" customFormat="1" ht="18.75" customHeight="1" hidden="1">
      <c r="A186" s="22" t="s">
        <v>28</v>
      </c>
      <c r="B186" s="6">
        <v>226</v>
      </c>
      <c r="C186" s="7" t="s">
        <v>40</v>
      </c>
      <c r="D186" s="56"/>
      <c r="E186" s="48">
        <f t="shared" si="24"/>
        <v>0</v>
      </c>
      <c r="F186" s="56"/>
      <c r="G186" s="48">
        <f t="shared" si="26"/>
        <v>0</v>
      </c>
      <c r="H186" s="67" t="e">
        <f t="shared" si="25"/>
        <v>#DIV/0!</v>
      </c>
    </row>
    <row r="187" spans="1:8" s="8" customFormat="1" ht="19.5" customHeight="1" hidden="1">
      <c r="A187" s="22" t="s">
        <v>28</v>
      </c>
      <c r="B187" s="6">
        <v>310</v>
      </c>
      <c r="C187" s="7" t="s">
        <v>40</v>
      </c>
      <c r="D187" s="56"/>
      <c r="E187" s="48">
        <f t="shared" si="24"/>
        <v>0</v>
      </c>
      <c r="F187" s="56"/>
      <c r="G187" s="48">
        <f t="shared" si="26"/>
        <v>0</v>
      </c>
      <c r="H187" s="67" t="e">
        <f t="shared" si="25"/>
        <v>#DIV/0!</v>
      </c>
    </row>
    <row r="188" spans="1:8" s="8" customFormat="1" ht="16.5" customHeight="1" hidden="1">
      <c r="A188" s="22" t="s">
        <v>28</v>
      </c>
      <c r="B188" s="6">
        <v>340</v>
      </c>
      <c r="C188" s="7" t="s">
        <v>40</v>
      </c>
      <c r="D188" s="56">
        <v>0</v>
      </c>
      <c r="E188" s="48">
        <f t="shared" si="24"/>
        <v>0</v>
      </c>
      <c r="F188" s="56"/>
      <c r="G188" s="48">
        <f t="shared" si="26"/>
        <v>0</v>
      </c>
      <c r="H188" s="67" t="e">
        <f t="shared" si="25"/>
        <v>#DIV/0!</v>
      </c>
    </row>
    <row r="189" spans="1:8" s="8" customFormat="1" ht="15.75" customHeight="1" hidden="1">
      <c r="A189" s="22" t="s">
        <v>28</v>
      </c>
      <c r="B189" s="6">
        <v>225</v>
      </c>
      <c r="C189" s="7" t="s">
        <v>41</v>
      </c>
      <c r="D189" s="56">
        <v>0</v>
      </c>
      <c r="E189" s="48">
        <f t="shared" si="24"/>
        <v>0</v>
      </c>
      <c r="F189" s="56"/>
      <c r="G189" s="48">
        <f t="shared" si="26"/>
        <v>0</v>
      </c>
      <c r="H189" s="67">
        <v>0</v>
      </c>
    </row>
    <row r="190" spans="1:8" s="8" customFormat="1" ht="15.75" customHeight="1" hidden="1">
      <c r="A190" s="22" t="s">
        <v>28</v>
      </c>
      <c r="B190" s="6">
        <v>226</v>
      </c>
      <c r="C190" s="7" t="s">
        <v>41</v>
      </c>
      <c r="D190" s="56"/>
      <c r="E190" s="48">
        <f t="shared" si="24"/>
        <v>0</v>
      </c>
      <c r="F190" s="56"/>
      <c r="G190" s="48">
        <f t="shared" si="26"/>
        <v>0</v>
      </c>
      <c r="H190" s="67" t="e">
        <f t="shared" si="25"/>
        <v>#DIV/0!</v>
      </c>
    </row>
    <row r="191" spans="1:8" s="8" customFormat="1" ht="15.75" customHeight="1" hidden="1">
      <c r="A191" s="22" t="s">
        <v>28</v>
      </c>
      <c r="B191" s="6">
        <v>310</v>
      </c>
      <c r="C191" s="7" t="s">
        <v>41</v>
      </c>
      <c r="D191" s="56"/>
      <c r="E191" s="48">
        <f t="shared" si="24"/>
        <v>0</v>
      </c>
      <c r="F191" s="56"/>
      <c r="G191" s="48">
        <f t="shared" si="26"/>
        <v>0</v>
      </c>
      <c r="H191" s="67" t="e">
        <f t="shared" si="25"/>
        <v>#DIV/0!</v>
      </c>
    </row>
    <row r="192" spans="1:8" s="8" customFormat="1" ht="15.75" customHeight="1" hidden="1">
      <c r="A192" s="22" t="s">
        <v>28</v>
      </c>
      <c r="B192" s="6">
        <v>340</v>
      </c>
      <c r="C192" s="7" t="s">
        <v>41</v>
      </c>
      <c r="D192" s="56">
        <v>0</v>
      </c>
      <c r="E192" s="48">
        <f t="shared" si="24"/>
        <v>0</v>
      </c>
      <c r="F192" s="56"/>
      <c r="G192" s="48">
        <f t="shared" si="26"/>
        <v>0</v>
      </c>
      <c r="H192" s="67" t="e">
        <f t="shared" si="25"/>
        <v>#DIV/0!</v>
      </c>
    </row>
    <row r="193" spans="1:8" s="8" customFormat="1" ht="15.75" customHeight="1" hidden="1">
      <c r="A193" s="22" t="s">
        <v>28</v>
      </c>
      <c r="B193" s="6">
        <v>225</v>
      </c>
      <c r="C193" s="7" t="s">
        <v>58</v>
      </c>
      <c r="D193" s="56">
        <v>0</v>
      </c>
      <c r="E193" s="48">
        <f t="shared" si="24"/>
        <v>0</v>
      </c>
      <c r="F193" s="56"/>
      <c r="G193" s="48">
        <f t="shared" si="26"/>
        <v>0</v>
      </c>
      <c r="H193" s="67" t="e">
        <f t="shared" si="25"/>
        <v>#DIV/0!</v>
      </c>
    </row>
    <row r="194" spans="1:8" s="8" customFormat="1" ht="15.75" hidden="1">
      <c r="A194" s="22" t="s">
        <v>28</v>
      </c>
      <c r="B194" s="6">
        <v>226</v>
      </c>
      <c r="C194" s="7" t="s">
        <v>58</v>
      </c>
      <c r="D194" s="56"/>
      <c r="E194" s="48">
        <f t="shared" si="24"/>
        <v>0</v>
      </c>
      <c r="F194" s="56"/>
      <c r="G194" s="48">
        <f t="shared" si="26"/>
        <v>0</v>
      </c>
      <c r="H194" s="67" t="e">
        <f t="shared" si="25"/>
        <v>#DIV/0!</v>
      </c>
    </row>
    <row r="195" spans="1:8" s="8" customFormat="1" ht="16.5" customHeight="1" hidden="1">
      <c r="A195" s="22" t="s">
        <v>28</v>
      </c>
      <c r="B195" s="6">
        <v>310</v>
      </c>
      <c r="C195" s="7" t="s">
        <v>58</v>
      </c>
      <c r="D195" s="56"/>
      <c r="E195" s="48">
        <f t="shared" si="24"/>
        <v>0</v>
      </c>
      <c r="F195" s="56"/>
      <c r="G195" s="48">
        <f t="shared" si="26"/>
        <v>0</v>
      </c>
      <c r="H195" s="67" t="e">
        <f t="shared" si="25"/>
        <v>#DIV/0!</v>
      </c>
    </row>
    <row r="196" spans="1:8" s="8" customFormat="1" ht="15.75" customHeight="1" hidden="1">
      <c r="A196" s="22" t="s">
        <v>28</v>
      </c>
      <c r="B196" s="6">
        <v>340</v>
      </c>
      <c r="C196" s="7" t="s">
        <v>58</v>
      </c>
      <c r="D196" s="56">
        <v>0</v>
      </c>
      <c r="E196" s="48">
        <f t="shared" si="24"/>
        <v>0</v>
      </c>
      <c r="F196" s="56"/>
      <c r="G196" s="48">
        <f t="shared" si="26"/>
        <v>0</v>
      </c>
      <c r="H196" s="67" t="e">
        <f t="shared" si="25"/>
        <v>#DIV/0!</v>
      </c>
    </row>
    <row r="197" spans="1:8" s="8" customFormat="1" ht="15.75">
      <c r="A197" s="22" t="s">
        <v>28</v>
      </c>
      <c r="B197" s="6">
        <v>225</v>
      </c>
      <c r="C197" s="7" t="s">
        <v>92</v>
      </c>
      <c r="D197" s="56">
        <v>1</v>
      </c>
      <c r="E197" s="48">
        <f t="shared" si="24"/>
        <v>0</v>
      </c>
      <c r="F197" s="56">
        <v>1</v>
      </c>
      <c r="G197" s="48">
        <f t="shared" si="26"/>
        <v>1</v>
      </c>
      <c r="H197" s="67">
        <f t="shared" si="25"/>
        <v>100</v>
      </c>
    </row>
    <row r="198" spans="1:8" s="8" customFormat="1" ht="15.75" hidden="1">
      <c r="A198" s="22" t="s">
        <v>28</v>
      </c>
      <c r="B198" s="6">
        <v>226</v>
      </c>
      <c r="C198" s="7" t="s">
        <v>92</v>
      </c>
      <c r="D198" s="56"/>
      <c r="E198" s="48">
        <f t="shared" si="24"/>
        <v>0</v>
      </c>
      <c r="F198" s="56"/>
      <c r="G198" s="48">
        <f t="shared" si="26"/>
        <v>0</v>
      </c>
      <c r="H198" s="67" t="e">
        <f t="shared" si="25"/>
        <v>#DIV/0!</v>
      </c>
    </row>
    <row r="199" spans="1:8" s="5" customFormat="1" ht="15.75" customHeight="1" hidden="1">
      <c r="A199" s="22" t="s">
        <v>28</v>
      </c>
      <c r="B199" s="6">
        <v>310</v>
      </c>
      <c r="C199" s="7" t="s">
        <v>92</v>
      </c>
      <c r="D199" s="56"/>
      <c r="E199" s="48">
        <f t="shared" si="24"/>
        <v>0</v>
      </c>
      <c r="F199" s="56"/>
      <c r="G199" s="48">
        <f t="shared" si="26"/>
        <v>0</v>
      </c>
      <c r="H199" s="67" t="e">
        <f t="shared" si="25"/>
        <v>#DIV/0!</v>
      </c>
    </row>
    <row r="200" spans="1:8" s="5" customFormat="1" ht="15.75" customHeight="1" hidden="1">
      <c r="A200" s="22" t="s">
        <v>28</v>
      </c>
      <c r="B200" s="6">
        <v>340</v>
      </c>
      <c r="C200" s="7" t="s">
        <v>92</v>
      </c>
      <c r="D200" s="56"/>
      <c r="E200" s="48">
        <f t="shared" si="24"/>
        <v>0</v>
      </c>
      <c r="F200" s="56"/>
      <c r="G200" s="48">
        <f t="shared" si="26"/>
        <v>0</v>
      </c>
      <c r="H200" s="67" t="e">
        <f t="shared" si="25"/>
        <v>#DIV/0!</v>
      </c>
    </row>
    <row r="201" spans="1:8" s="8" customFormat="1" ht="15.75" hidden="1">
      <c r="A201" s="22" t="s">
        <v>28</v>
      </c>
      <c r="B201" s="6">
        <v>222</v>
      </c>
      <c r="C201" s="7" t="s">
        <v>38</v>
      </c>
      <c r="D201" s="56"/>
      <c r="E201" s="48">
        <f t="shared" si="24"/>
        <v>0</v>
      </c>
      <c r="F201" s="56"/>
      <c r="G201" s="48">
        <f t="shared" si="26"/>
        <v>0</v>
      </c>
      <c r="H201" s="67" t="e">
        <f t="shared" si="25"/>
        <v>#DIV/0!</v>
      </c>
    </row>
    <row r="202" spans="1:8" s="8" customFormat="1" ht="15.75" customHeight="1">
      <c r="A202" s="22" t="s">
        <v>28</v>
      </c>
      <c r="B202" s="6">
        <v>225</v>
      </c>
      <c r="C202" s="7" t="s">
        <v>38</v>
      </c>
      <c r="D202" s="56">
        <v>1</v>
      </c>
      <c r="E202" s="48">
        <f t="shared" si="24"/>
        <v>0</v>
      </c>
      <c r="F202" s="56">
        <v>0</v>
      </c>
      <c r="G202" s="48">
        <f t="shared" si="26"/>
        <v>1</v>
      </c>
      <c r="H202" s="67">
        <f t="shared" si="25"/>
        <v>0</v>
      </c>
    </row>
    <row r="203" spans="1:8" s="16" customFormat="1" ht="18.75">
      <c r="A203" s="22" t="s">
        <v>28</v>
      </c>
      <c r="B203" s="6">
        <v>226</v>
      </c>
      <c r="C203" s="7" t="s">
        <v>38</v>
      </c>
      <c r="D203" s="56">
        <v>81</v>
      </c>
      <c r="E203" s="48">
        <f t="shared" si="24"/>
        <v>0</v>
      </c>
      <c r="F203" s="56">
        <v>1.5</v>
      </c>
      <c r="G203" s="48">
        <f t="shared" si="26"/>
        <v>81</v>
      </c>
      <c r="H203" s="67">
        <f t="shared" si="25"/>
        <v>1.8518518518518516</v>
      </c>
    </row>
    <row r="204" spans="1:8" s="29" customFormat="1" ht="18.75" customHeight="1" hidden="1">
      <c r="A204" s="22" t="s">
        <v>28</v>
      </c>
      <c r="B204" s="6">
        <v>226</v>
      </c>
      <c r="C204" s="7" t="s">
        <v>93</v>
      </c>
      <c r="D204" s="56"/>
      <c r="E204" s="56"/>
      <c r="F204" s="56"/>
      <c r="G204" s="48">
        <f t="shared" si="26"/>
        <v>0</v>
      </c>
      <c r="H204" s="67" t="e">
        <f t="shared" si="25"/>
        <v>#DIV/0!</v>
      </c>
    </row>
    <row r="205" spans="1:8" s="39" customFormat="1" ht="15.75" hidden="1">
      <c r="A205" s="22" t="s">
        <v>28</v>
      </c>
      <c r="B205" s="6">
        <v>290</v>
      </c>
      <c r="C205" s="7" t="s">
        <v>38</v>
      </c>
      <c r="D205" s="56">
        <v>0</v>
      </c>
      <c r="E205" s="56"/>
      <c r="F205" s="56"/>
      <c r="G205" s="48">
        <f t="shared" si="26"/>
        <v>0</v>
      </c>
      <c r="H205" s="67" t="e">
        <f t="shared" si="25"/>
        <v>#DIV/0!</v>
      </c>
    </row>
    <row r="206" spans="1:8" s="30" customFormat="1" ht="15.75" hidden="1">
      <c r="A206" s="22" t="s">
        <v>28</v>
      </c>
      <c r="B206" s="6">
        <v>310</v>
      </c>
      <c r="C206" s="7" t="s">
        <v>38</v>
      </c>
      <c r="D206" s="56"/>
      <c r="E206" s="56"/>
      <c r="F206" s="56"/>
      <c r="G206" s="48">
        <f t="shared" si="26"/>
        <v>0</v>
      </c>
      <c r="H206" s="67" t="e">
        <f t="shared" si="25"/>
        <v>#DIV/0!</v>
      </c>
    </row>
    <row r="207" spans="1:8" s="30" customFormat="1" ht="15.75" hidden="1">
      <c r="A207" s="22" t="s">
        <v>28</v>
      </c>
      <c r="B207" s="6">
        <v>340</v>
      </c>
      <c r="C207" s="7" t="s">
        <v>38</v>
      </c>
      <c r="D207" s="56">
        <v>0</v>
      </c>
      <c r="E207" s="56"/>
      <c r="F207" s="56"/>
      <c r="G207" s="48">
        <f t="shared" si="26"/>
        <v>0</v>
      </c>
      <c r="H207" s="67" t="e">
        <f t="shared" si="25"/>
        <v>#DIV/0!</v>
      </c>
    </row>
    <row r="208" spans="1:8" s="31" customFormat="1" ht="18.75">
      <c r="A208" s="82" t="s">
        <v>27</v>
      </c>
      <c r="B208" s="83"/>
      <c r="C208" s="83"/>
      <c r="D208" s="47">
        <f>D183+D161+D143</f>
        <v>172.7</v>
      </c>
      <c r="E208" s="47">
        <f>E183+E161+E143</f>
        <v>0</v>
      </c>
      <c r="F208" s="47">
        <f>F183+F161+F143</f>
        <v>17</v>
      </c>
      <c r="G208" s="47">
        <f>G183+G161+G143</f>
        <v>172.7</v>
      </c>
      <c r="H208" s="68">
        <f>F208/G208*100</f>
        <v>9.843659525188189</v>
      </c>
    </row>
    <row r="209" spans="1:8" ht="19.5" customHeight="1" hidden="1">
      <c r="A209" s="18" t="s">
        <v>94</v>
      </c>
      <c r="B209" s="12"/>
      <c r="C209" s="13"/>
      <c r="D209" s="55"/>
      <c r="E209" s="55"/>
      <c r="F209" s="55"/>
      <c r="G209" s="55"/>
      <c r="H209" s="72"/>
    </row>
    <row r="210" spans="1:8" s="8" customFormat="1" ht="19.5" customHeight="1" hidden="1">
      <c r="A210" s="22" t="s">
        <v>31</v>
      </c>
      <c r="B210" s="6">
        <v>222</v>
      </c>
      <c r="C210" s="7" t="s">
        <v>6</v>
      </c>
      <c r="D210" s="56"/>
      <c r="E210" s="56"/>
      <c r="F210" s="56"/>
      <c r="G210" s="48">
        <f>D210+E210</f>
        <v>0</v>
      </c>
      <c r="H210" s="73"/>
    </row>
    <row r="211" spans="1:8" s="8" customFormat="1" ht="15.75" hidden="1">
      <c r="A211" s="22" t="s">
        <v>31</v>
      </c>
      <c r="B211" s="6">
        <v>226</v>
      </c>
      <c r="C211" s="7" t="s">
        <v>10</v>
      </c>
      <c r="D211" s="56">
        <v>0</v>
      </c>
      <c r="E211" s="56"/>
      <c r="F211" s="56"/>
      <c r="G211" s="48">
        <f>D211+E211</f>
        <v>0</v>
      </c>
      <c r="H211" s="67" t="e">
        <f>F211/G211*100</f>
        <v>#DIV/0!</v>
      </c>
    </row>
    <row r="212" spans="1:8" s="32" customFormat="1" ht="15.75" customHeight="1" hidden="1">
      <c r="A212" s="22" t="s">
        <v>31</v>
      </c>
      <c r="B212" s="6">
        <v>290</v>
      </c>
      <c r="C212" s="7" t="s">
        <v>11</v>
      </c>
      <c r="D212" s="56">
        <v>0</v>
      </c>
      <c r="E212" s="56"/>
      <c r="F212" s="56"/>
      <c r="G212" s="48">
        <f>D212+E212</f>
        <v>0</v>
      </c>
      <c r="H212" s="67" t="e">
        <f>F212/G212*100</f>
        <v>#DIV/0!</v>
      </c>
    </row>
    <row r="213" spans="1:8" s="8" customFormat="1" ht="15.75" customHeight="1" hidden="1">
      <c r="A213" s="22" t="s">
        <v>31</v>
      </c>
      <c r="B213" s="6">
        <v>310</v>
      </c>
      <c r="C213" s="7" t="s">
        <v>38</v>
      </c>
      <c r="D213" s="56"/>
      <c r="E213" s="56"/>
      <c r="F213" s="56"/>
      <c r="G213" s="48">
        <f>D213+E213</f>
        <v>0</v>
      </c>
      <c r="H213" s="67" t="e">
        <f>F213/G213*100</f>
        <v>#DIV/0!</v>
      </c>
    </row>
    <row r="214" spans="1:8" s="8" customFormat="1" ht="15.75" hidden="1">
      <c r="A214" s="22" t="s">
        <v>31</v>
      </c>
      <c r="B214" s="6">
        <v>340</v>
      </c>
      <c r="C214" s="7" t="s">
        <v>14</v>
      </c>
      <c r="D214" s="56"/>
      <c r="E214" s="56"/>
      <c r="F214" s="56"/>
      <c r="G214" s="48">
        <f>D214+E214</f>
        <v>0</v>
      </c>
      <c r="H214" s="67" t="e">
        <f>F214/G214*100</f>
        <v>#DIV/0!</v>
      </c>
    </row>
    <row r="215" spans="1:8" s="8" customFormat="1" ht="15.75" hidden="1">
      <c r="A215" s="82" t="s">
        <v>32</v>
      </c>
      <c r="B215" s="83"/>
      <c r="C215" s="83"/>
      <c r="D215" s="47">
        <f>SUM(D210:D214)</f>
        <v>0</v>
      </c>
      <c r="E215" s="47">
        <f>SUM(E210:E214)</f>
        <v>0</v>
      </c>
      <c r="F215" s="47">
        <f>SUM(F210:F214)</f>
        <v>0</v>
      </c>
      <c r="G215" s="47">
        <f>SUM(G210:G214)</f>
        <v>0</v>
      </c>
      <c r="H215" s="68" t="e">
        <f>F215/G215*100</f>
        <v>#DIV/0!</v>
      </c>
    </row>
    <row r="216" spans="1:8" s="32" customFormat="1" ht="14.25" customHeight="1">
      <c r="A216" s="86" t="s">
        <v>95</v>
      </c>
      <c r="B216" s="87"/>
      <c r="C216" s="87"/>
      <c r="D216" s="55"/>
      <c r="E216" s="55"/>
      <c r="F216" s="55"/>
      <c r="G216" s="55"/>
      <c r="H216" s="72"/>
    </row>
    <row r="217" spans="1:8" s="8" customFormat="1" ht="14.25" customHeight="1">
      <c r="A217" s="24" t="s">
        <v>48</v>
      </c>
      <c r="B217" s="3">
        <v>210</v>
      </c>
      <c r="C217" s="34" t="s">
        <v>26</v>
      </c>
      <c r="D217" s="45">
        <f>SUM(D218:D220)</f>
        <v>1447.5</v>
      </c>
      <c r="E217" s="45">
        <f>E218+E220</f>
        <v>-14.299999999999999</v>
      </c>
      <c r="F217" s="45">
        <f>SUM(F218:F220)</f>
        <v>1200</v>
      </c>
      <c r="G217" s="45">
        <f>SUM(G218:G220)</f>
        <v>1433.3</v>
      </c>
      <c r="H217" s="66">
        <f>F217/G217*100</f>
        <v>83.72287727621573</v>
      </c>
    </row>
    <row r="218" spans="1:8" s="8" customFormat="1" ht="14.25" customHeight="1">
      <c r="A218" s="22" t="s">
        <v>48</v>
      </c>
      <c r="B218" s="6">
        <v>211</v>
      </c>
      <c r="C218" s="7" t="s">
        <v>1</v>
      </c>
      <c r="D218" s="48">
        <v>1110.1</v>
      </c>
      <c r="E218" s="48">
        <v>-23.7</v>
      </c>
      <c r="F218" s="48">
        <v>925</v>
      </c>
      <c r="G218" s="48">
        <v>1086.4</v>
      </c>
      <c r="H218" s="67">
        <f>F218/G218*100</f>
        <v>85.14359351988217</v>
      </c>
    </row>
    <row r="219" spans="1:8" s="8" customFormat="1" ht="14.25" customHeight="1">
      <c r="A219" s="22" t="s">
        <v>48</v>
      </c>
      <c r="B219" s="6">
        <v>212</v>
      </c>
      <c r="C219" s="7" t="s">
        <v>2</v>
      </c>
      <c r="D219" s="48">
        <v>2</v>
      </c>
      <c r="E219" s="48">
        <f>D219-G219</f>
        <v>0</v>
      </c>
      <c r="F219" s="48">
        <v>0</v>
      </c>
      <c r="G219" s="48">
        <f>D219+E219</f>
        <v>2</v>
      </c>
      <c r="H219" s="67">
        <f>F219/G219*100</f>
        <v>0</v>
      </c>
    </row>
    <row r="220" spans="1:8" s="32" customFormat="1" ht="14.25" customHeight="1">
      <c r="A220" s="22" t="s">
        <v>48</v>
      </c>
      <c r="B220" s="6">
        <v>213</v>
      </c>
      <c r="C220" s="7" t="s">
        <v>3</v>
      </c>
      <c r="D220" s="48">
        <v>335.4</v>
      </c>
      <c r="E220" s="48">
        <v>9.4</v>
      </c>
      <c r="F220" s="48">
        <v>275</v>
      </c>
      <c r="G220" s="48">
        <v>344.8</v>
      </c>
      <c r="H220" s="67">
        <f>F220/G220*100</f>
        <v>79.75638051044083</v>
      </c>
    </row>
    <row r="221" spans="1:8" s="5" customFormat="1" ht="14.25" customHeight="1">
      <c r="A221" s="22" t="s">
        <v>48</v>
      </c>
      <c r="B221" s="3">
        <v>220</v>
      </c>
      <c r="C221" s="4" t="s">
        <v>4</v>
      </c>
      <c r="D221" s="45">
        <f>SUM(D222:D231)</f>
        <v>102</v>
      </c>
      <c r="E221" s="45">
        <f>SUM(E222:E231)</f>
        <v>0</v>
      </c>
      <c r="F221" s="45">
        <f>SUM(F222:F231)</f>
        <v>36.8</v>
      </c>
      <c r="G221" s="45">
        <f>SUM(G222:G231)</f>
        <v>102</v>
      </c>
      <c r="H221" s="66">
        <f>F221/G221*100</f>
        <v>36.07843137254902</v>
      </c>
    </row>
    <row r="222" spans="1:8" s="5" customFormat="1" ht="14.25" customHeight="1" hidden="1">
      <c r="A222" s="22" t="s">
        <v>48</v>
      </c>
      <c r="B222" s="6">
        <v>221</v>
      </c>
      <c r="C222" s="7" t="s">
        <v>5</v>
      </c>
      <c r="D222" s="48"/>
      <c r="E222" s="48"/>
      <c r="F222" s="48"/>
      <c r="G222" s="48">
        <f aca="true" t="shared" si="27" ref="G222:G239">D222+E222</f>
        <v>0</v>
      </c>
      <c r="H222" s="67" t="e">
        <f aca="true" t="shared" si="28" ref="H222:H230">F222/G222*100</f>
        <v>#DIV/0!</v>
      </c>
    </row>
    <row r="223" spans="1:8" s="8" customFormat="1" ht="14.25" customHeight="1">
      <c r="A223" s="22" t="s">
        <v>48</v>
      </c>
      <c r="B223" s="6">
        <v>222</v>
      </c>
      <c r="C223" s="7" t="s">
        <v>6</v>
      </c>
      <c r="D223" s="48">
        <v>1</v>
      </c>
      <c r="E223" s="48">
        <f aca="true" t="shared" si="29" ref="E223:E237">D223-G223</f>
        <v>0</v>
      </c>
      <c r="F223" s="48">
        <v>0</v>
      </c>
      <c r="G223" s="48">
        <f t="shared" si="27"/>
        <v>1</v>
      </c>
      <c r="H223" s="67">
        <f t="shared" si="28"/>
        <v>0</v>
      </c>
    </row>
    <row r="224" spans="1:8" s="8" customFormat="1" ht="14.25" customHeight="1">
      <c r="A224" s="22" t="s">
        <v>48</v>
      </c>
      <c r="B224" s="6">
        <v>223</v>
      </c>
      <c r="C224" s="7" t="s">
        <v>7</v>
      </c>
      <c r="D224" s="48">
        <v>70</v>
      </c>
      <c r="E224" s="48">
        <f t="shared" si="29"/>
        <v>0</v>
      </c>
      <c r="F224" s="48">
        <v>36</v>
      </c>
      <c r="G224" s="48">
        <f t="shared" si="27"/>
        <v>70</v>
      </c>
      <c r="H224" s="67">
        <f t="shared" si="28"/>
        <v>51.42857142857142</v>
      </c>
    </row>
    <row r="225" spans="1:8" s="16" customFormat="1" ht="18.75" hidden="1">
      <c r="A225" s="22" t="s">
        <v>48</v>
      </c>
      <c r="B225" s="6">
        <v>224</v>
      </c>
      <c r="C225" s="7" t="s">
        <v>8</v>
      </c>
      <c r="D225" s="48"/>
      <c r="E225" s="48">
        <f t="shared" si="29"/>
        <v>0</v>
      </c>
      <c r="F225" s="48"/>
      <c r="G225" s="48">
        <f t="shared" si="27"/>
        <v>0</v>
      </c>
      <c r="H225" s="67" t="e">
        <f t="shared" si="28"/>
        <v>#DIV/0!</v>
      </c>
    </row>
    <row r="226" spans="1:8" s="29" customFormat="1" ht="18.75">
      <c r="A226" s="22" t="s">
        <v>48</v>
      </c>
      <c r="B226" s="6">
        <v>225</v>
      </c>
      <c r="C226" s="7" t="s">
        <v>9</v>
      </c>
      <c r="D226" s="48">
        <v>1</v>
      </c>
      <c r="E226" s="48">
        <f t="shared" si="29"/>
        <v>0</v>
      </c>
      <c r="F226" s="48">
        <v>0</v>
      </c>
      <c r="G226" s="48">
        <f t="shared" si="27"/>
        <v>1</v>
      </c>
      <c r="H226" s="67">
        <f>F226/G226*100</f>
        <v>0</v>
      </c>
    </row>
    <row r="227" spans="1:8" s="30" customFormat="1" ht="15.75" hidden="1">
      <c r="A227" s="22" t="s">
        <v>48</v>
      </c>
      <c r="B227" s="6">
        <v>225</v>
      </c>
      <c r="C227" s="7" t="s">
        <v>96</v>
      </c>
      <c r="D227" s="48">
        <v>0</v>
      </c>
      <c r="E227" s="48">
        <f t="shared" si="29"/>
        <v>0</v>
      </c>
      <c r="F227" s="48"/>
      <c r="G227" s="48">
        <f t="shared" si="27"/>
        <v>0</v>
      </c>
      <c r="H227" s="67" t="e">
        <f t="shared" si="28"/>
        <v>#DIV/0!</v>
      </c>
    </row>
    <row r="228" spans="1:8" s="30" customFormat="1" ht="15.75" customHeight="1" hidden="1">
      <c r="A228" s="22" t="s">
        <v>48</v>
      </c>
      <c r="B228" s="6">
        <v>225</v>
      </c>
      <c r="C228" s="7" t="s">
        <v>97</v>
      </c>
      <c r="D228" s="48">
        <v>0</v>
      </c>
      <c r="E228" s="48">
        <f t="shared" si="29"/>
        <v>0</v>
      </c>
      <c r="F228" s="48"/>
      <c r="G228" s="48">
        <f t="shared" si="27"/>
        <v>0</v>
      </c>
      <c r="H228" s="67" t="e">
        <f t="shared" si="28"/>
        <v>#DIV/0!</v>
      </c>
    </row>
    <row r="229" spans="1:8" s="30" customFormat="1" ht="15.75">
      <c r="A229" s="22" t="s">
        <v>48</v>
      </c>
      <c r="B229" s="6">
        <v>226</v>
      </c>
      <c r="C229" s="7" t="s">
        <v>10</v>
      </c>
      <c r="D229" s="48">
        <v>30</v>
      </c>
      <c r="E229" s="48">
        <f t="shared" si="29"/>
        <v>0</v>
      </c>
      <c r="F229" s="48">
        <v>0.8</v>
      </c>
      <c r="G229" s="48">
        <f t="shared" si="27"/>
        <v>30</v>
      </c>
      <c r="H229" s="67">
        <f t="shared" si="28"/>
        <v>2.666666666666667</v>
      </c>
    </row>
    <row r="230" spans="1:8" s="30" customFormat="1" ht="15.75" hidden="1">
      <c r="A230" s="22" t="s">
        <v>48</v>
      </c>
      <c r="B230" s="6">
        <v>226</v>
      </c>
      <c r="C230" s="7" t="s">
        <v>96</v>
      </c>
      <c r="D230" s="48">
        <v>0</v>
      </c>
      <c r="E230" s="48">
        <f t="shared" si="29"/>
        <v>0</v>
      </c>
      <c r="F230" s="48"/>
      <c r="G230" s="48">
        <f t="shared" si="27"/>
        <v>0</v>
      </c>
      <c r="H230" s="67" t="e">
        <f t="shared" si="28"/>
        <v>#DIV/0!</v>
      </c>
    </row>
    <row r="231" spans="1:8" s="30" customFormat="1" ht="15.75" customHeight="1" hidden="1">
      <c r="A231" s="22" t="s">
        <v>48</v>
      </c>
      <c r="B231" s="6">
        <v>226</v>
      </c>
      <c r="C231" s="7" t="s">
        <v>97</v>
      </c>
      <c r="D231" s="48">
        <v>0</v>
      </c>
      <c r="E231" s="48">
        <f t="shared" si="29"/>
        <v>0</v>
      </c>
      <c r="F231" s="48"/>
      <c r="G231" s="48">
        <f t="shared" si="27"/>
        <v>0</v>
      </c>
      <c r="H231" s="69"/>
    </row>
    <row r="232" spans="1:8" s="30" customFormat="1" ht="15.75">
      <c r="A232" s="24" t="s">
        <v>48</v>
      </c>
      <c r="B232" s="3">
        <v>290</v>
      </c>
      <c r="C232" s="4" t="s">
        <v>11</v>
      </c>
      <c r="D232" s="49">
        <v>5</v>
      </c>
      <c r="E232" s="48">
        <f t="shared" si="29"/>
        <v>0</v>
      </c>
      <c r="F232" s="49">
        <v>2.5</v>
      </c>
      <c r="G232" s="49">
        <f t="shared" si="27"/>
        <v>5</v>
      </c>
      <c r="H232" s="66">
        <f aca="true" t="shared" si="30" ref="H232:H238">F232/G232*100</f>
        <v>50</v>
      </c>
    </row>
    <row r="233" spans="1:8" s="31" customFormat="1" ht="18.75">
      <c r="A233" s="22" t="s">
        <v>48</v>
      </c>
      <c r="B233" s="3">
        <v>300</v>
      </c>
      <c r="C233" s="4" t="s">
        <v>12</v>
      </c>
      <c r="D233" s="45">
        <f>SUM(D234:D239)</f>
        <v>75.5</v>
      </c>
      <c r="E233" s="45">
        <f>SUM(E234:E239)</f>
        <v>0</v>
      </c>
      <c r="F233" s="45">
        <f>SUM(F234:F239)</f>
        <v>0</v>
      </c>
      <c r="G233" s="45">
        <f>SUM(G234:G239)</f>
        <v>75.5</v>
      </c>
      <c r="H233" s="66">
        <f t="shared" si="30"/>
        <v>0</v>
      </c>
    </row>
    <row r="234" spans="1:8" ht="18.75" customHeight="1">
      <c r="A234" s="22" t="s">
        <v>48</v>
      </c>
      <c r="B234" s="6">
        <v>310</v>
      </c>
      <c r="C234" s="7" t="s">
        <v>13</v>
      </c>
      <c r="D234" s="48">
        <v>5</v>
      </c>
      <c r="E234" s="48">
        <f t="shared" si="29"/>
        <v>0</v>
      </c>
      <c r="F234" s="48">
        <v>0</v>
      </c>
      <c r="G234" s="48">
        <f t="shared" si="27"/>
        <v>5</v>
      </c>
      <c r="H234" s="67">
        <f t="shared" si="30"/>
        <v>0</v>
      </c>
    </row>
    <row r="235" spans="1:8" s="8" customFormat="1" ht="18.75" customHeight="1" hidden="1">
      <c r="A235" s="22" t="s">
        <v>48</v>
      </c>
      <c r="B235" s="6">
        <v>310</v>
      </c>
      <c r="C235" s="7" t="s">
        <v>96</v>
      </c>
      <c r="D235" s="48"/>
      <c r="E235" s="48">
        <f t="shared" si="29"/>
        <v>0</v>
      </c>
      <c r="F235" s="48"/>
      <c r="G235" s="48">
        <f t="shared" si="27"/>
        <v>0</v>
      </c>
      <c r="H235" s="67" t="e">
        <f t="shared" si="30"/>
        <v>#DIV/0!</v>
      </c>
    </row>
    <row r="236" spans="1:8" s="16" customFormat="1" ht="18.75" hidden="1">
      <c r="A236" s="22" t="s">
        <v>48</v>
      </c>
      <c r="B236" s="6">
        <v>310</v>
      </c>
      <c r="C236" s="7" t="s">
        <v>97</v>
      </c>
      <c r="D236" s="48">
        <v>0</v>
      </c>
      <c r="E236" s="48">
        <f t="shared" si="29"/>
        <v>0</v>
      </c>
      <c r="F236" s="48"/>
      <c r="G236" s="48">
        <f t="shared" si="27"/>
        <v>0</v>
      </c>
      <c r="H236" s="67" t="e">
        <f t="shared" si="30"/>
        <v>#DIV/0!</v>
      </c>
    </row>
    <row r="237" spans="1:8" s="15" customFormat="1" ht="18.75">
      <c r="A237" s="22" t="s">
        <v>48</v>
      </c>
      <c r="B237" s="6">
        <v>340</v>
      </c>
      <c r="C237" s="7" t="s">
        <v>14</v>
      </c>
      <c r="D237" s="48">
        <v>70.5</v>
      </c>
      <c r="E237" s="48">
        <f t="shared" si="29"/>
        <v>0</v>
      </c>
      <c r="F237" s="48">
        <v>0</v>
      </c>
      <c r="G237" s="48">
        <v>70.5</v>
      </c>
      <c r="H237" s="67">
        <f t="shared" si="30"/>
        <v>0</v>
      </c>
    </row>
    <row r="238" spans="1:8" s="8" customFormat="1" ht="17.25" customHeight="1" hidden="1">
      <c r="A238" s="22" t="s">
        <v>48</v>
      </c>
      <c r="B238" s="6">
        <v>340</v>
      </c>
      <c r="C238" s="7" t="s">
        <v>96</v>
      </c>
      <c r="D238" s="48">
        <v>0</v>
      </c>
      <c r="E238" s="48"/>
      <c r="F238" s="48"/>
      <c r="G238" s="48">
        <f t="shared" si="27"/>
        <v>0</v>
      </c>
      <c r="H238" s="67" t="e">
        <f t="shared" si="30"/>
        <v>#DIV/0!</v>
      </c>
    </row>
    <row r="239" spans="1:8" s="8" customFormat="1" ht="15.75" customHeight="1" hidden="1">
      <c r="A239" s="22" t="s">
        <v>48</v>
      </c>
      <c r="B239" s="6">
        <v>340</v>
      </c>
      <c r="C239" s="7" t="s">
        <v>97</v>
      </c>
      <c r="D239" s="48">
        <v>0</v>
      </c>
      <c r="E239" s="48"/>
      <c r="F239" s="48"/>
      <c r="G239" s="48">
        <f t="shared" si="27"/>
        <v>0</v>
      </c>
      <c r="H239" s="69"/>
    </row>
    <row r="240" spans="1:8" s="8" customFormat="1" ht="15.75">
      <c r="A240" s="82" t="s">
        <v>49</v>
      </c>
      <c r="B240" s="83"/>
      <c r="C240" s="83"/>
      <c r="D240" s="47">
        <f>SUM(D217,D221,D232,D233)</f>
        <v>1630</v>
      </c>
      <c r="E240" s="47">
        <f>E217</f>
        <v>-14.299999999999999</v>
      </c>
      <c r="F240" s="47">
        <f>SUM(F217,F221,F232,F233)</f>
        <v>1239.3</v>
      </c>
      <c r="G240" s="47">
        <f>SUM(G217,G221,G232,G233)</f>
        <v>1615.8</v>
      </c>
      <c r="H240" s="68">
        <f>F240/G240*100</f>
        <v>76.6988488674341</v>
      </c>
    </row>
    <row r="241" spans="1:8" s="8" customFormat="1" ht="15.75">
      <c r="A241" s="18" t="s">
        <v>98</v>
      </c>
      <c r="B241" s="58"/>
      <c r="C241" s="58"/>
      <c r="D241" s="55"/>
      <c r="E241" s="55"/>
      <c r="F241" s="55"/>
      <c r="G241" s="55"/>
      <c r="H241" s="72"/>
    </row>
    <row r="242" spans="1:8" s="8" customFormat="1" ht="15.75">
      <c r="A242" s="40"/>
      <c r="B242" s="81" t="s">
        <v>99</v>
      </c>
      <c r="C242" s="81"/>
      <c r="D242" s="47">
        <f>SUM(D243)</f>
        <v>91.2</v>
      </c>
      <c r="E242" s="47">
        <f>SUM(E243)</f>
        <v>0</v>
      </c>
      <c r="F242" s="47">
        <f>SUM(F243)</f>
        <v>68.2</v>
      </c>
      <c r="G242" s="47">
        <f>SUM(G243)</f>
        <v>91.2</v>
      </c>
      <c r="H242" s="68">
        <f>F242/G242*100</f>
        <v>74.78070175438597</v>
      </c>
    </row>
    <row r="243" spans="1:8" s="8" customFormat="1" ht="31.5">
      <c r="A243" s="25" t="s">
        <v>63</v>
      </c>
      <c r="B243" s="14" t="s">
        <v>64</v>
      </c>
      <c r="C243" s="33" t="s">
        <v>100</v>
      </c>
      <c r="D243" s="56">
        <v>91.2</v>
      </c>
      <c r="E243" s="48">
        <f>D243-G243</f>
        <v>0</v>
      </c>
      <c r="F243" s="56">
        <v>68.2</v>
      </c>
      <c r="G243" s="48">
        <f>D243+E243</f>
        <v>91.2</v>
      </c>
      <c r="H243" s="67">
        <f>F243/G243*100</f>
        <v>74.78070175438597</v>
      </c>
    </row>
    <row r="244" spans="1:8" s="8" customFormat="1" ht="15.75" hidden="1">
      <c r="A244" s="40"/>
      <c r="B244" s="81" t="s">
        <v>101</v>
      </c>
      <c r="C244" s="81"/>
      <c r="D244" s="47">
        <f>SUM(D245:D250)</f>
        <v>0</v>
      </c>
      <c r="E244" s="47">
        <f>SUM(E245:E250)</f>
        <v>0</v>
      </c>
      <c r="F244" s="47">
        <f>SUM(F245:F250)</f>
        <v>0</v>
      </c>
      <c r="G244" s="47">
        <f>SUM(G245:G250)</f>
        <v>0</v>
      </c>
      <c r="H244" s="68" t="e">
        <f>F244/G244*100</f>
        <v>#DIV/0!</v>
      </c>
    </row>
    <row r="245" spans="1:8" s="8" customFormat="1" ht="15.75" customHeight="1" hidden="1">
      <c r="A245" s="25" t="s">
        <v>34</v>
      </c>
      <c r="B245" s="14" t="s">
        <v>53</v>
      </c>
      <c r="C245" s="7" t="s">
        <v>6</v>
      </c>
      <c r="D245" s="56"/>
      <c r="E245" s="56"/>
      <c r="F245" s="56"/>
      <c r="G245" s="48">
        <f aca="true" t="shared" si="31" ref="G245:G250">D245+E245</f>
        <v>0</v>
      </c>
      <c r="H245" s="73"/>
    </row>
    <row r="246" spans="1:8" s="8" customFormat="1" ht="15.75" hidden="1">
      <c r="A246" s="25" t="s">
        <v>34</v>
      </c>
      <c r="B246" s="14" t="s">
        <v>35</v>
      </c>
      <c r="C246" s="7" t="s">
        <v>10</v>
      </c>
      <c r="D246" s="56"/>
      <c r="E246" s="56"/>
      <c r="F246" s="56"/>
      <c r="G246" s="48">
        <f t="shared" si="31"/>
        <v>0</v>
      </c>
      <c r="H246" s="67" t="e">
        <f aca="true" t="shared" si="32" ref="H246:H251">F246/G246*100</f>
        <v>#DIV/0!</v>
      </c>
    </row>
    <row r="247" spans="1:8" s="8" customFormat="1" ht="31.5" customHeight="1" hidden="1">
      <c r="A247" s="25" t="s">
        <v>34</v>
      </c>
      <c r="B247" s="14" t="s">
        <v>64</v>
      </c>
      <c r="C247" s="33" t="s">
        <v>100</v>
      </c>
      <c r="D247" s="56"/>
      <c r="E247" s="56"/>
      <c r="F247" s="56"/>
      <c r="G247" s="48">
        <f t="shared" si="31"/>
        <v>0</v>
      </c>
      <c r="H247" s="67" t="e">
        <f t="shared" si="32"/>
        <v>#DIV/0!</v>
      </c>
    </row>
    <row r="248" spans="1:8" s="8" customFormat="1" ht="15.75" customHeight="1" hidden="1">
      <c r="A248" s="25" t="s">
        <v>34</v>
      </c>
      <c r="B248" s="14" t="s">
        <v>30</v>
      </c>
      <c r="C248" s="7" t="s">
        <v>11</v>
      </c>
      <c r="D248" s="56">
        <v>0</v>
      </c>
      <c r="E248" s="56"/>
      <c r="F248" s="56"/>
      <c r="G248" s="48">
        <f t="shared" si="31"/>
        <v>0</v>
      </c>
      <c r="H248" s="67" t="e">
        <f t="shared" si="32"/>
        <v>#DIV/0!</v>
      </c>
    </row>
    <row r="249" spans="1:8" s="8" customFormat="1" ht="45.75" customHeight="1" hidden="1">
      <c r="A249" s="25" t="s">
        <v>34</v>
      </c>
      <c r="B249" s="6">
        <v>310</v>
      </c>
      <c r="C249" s="7" t="s">
        <v>13</v>
      </c>
      <c r="D249" s="56"/>
      <c r="E249" s="56"/>
      <c r="F249" s="56"/>
      <c r="G249" s="48">
        <f t="shared" si="31"/>
        <v>0</v>
      </c>
      <c r="H249" s="67" t="e">
        <f t="shared" si="32"/>
        <v>#DIV/0!</v>
      </c>
    </row>
    <row r="250" spans="1:8" s="8" customFormat="1" ht="19.5" customHeight="1" hidden="1">
      <c r="A250" s="25" t="s">
        <v>34</v>
      </c>
      <c r="B250" s="14" t="s">
        <v>39</v>
      </c>
      <c r="C250" s="7" t="s">
        <v>14</v>
      </c>
      <c r="D250" s="56"/>
      <c r="E250" s="56"/>
      <c r="F250" s="56"/>
      <c r="G250" s="48">
        <f t="shared" si="31"/>
        <v>0</v>
      </c>
      <c r="H250" s="67" t="e">
        <f t="shared" si="32"/>
        <v>#DIV/0!</v>
      </c>
    </row>
    <row r="251" spans="1:8" s="8" customFormat="1" ht="23.25" customHeight="1" hidden="1">
      <c r="A251" s="40"/>
      <c r="B251" s="81" t="s">
        <v>102</v>
      </c>
      <c r="C251" s="81"/>
      <c r="D251" s="47">
        <f>SUM(D252:D256)</f>
        <v>0</v>
      </c>
      <c r="E251" s="47">
        <f>SUM(E252:E256)</f>
        <v>0</v>
      </c>
      <c r="F251" s="47">
        <f>SUM(F252:F256)</f>
        <v>0</v>
      </c>
      <c r="G251" s="47">
        <f>SUM(G252:G256)</f>
        <v>0</v>
      </c>
      <c r="H251" s="68" t="e">
        <f t="shared" si="32"/>
        <v>#DIV/0!</v>
      </c>
    </row>
    <row r="252" spans="1:8" s="8" customFormat="1" ht="18" customHeight="1" hidden="1">
      <c r="A252" s="25" t="s">
        <v>50</v>
      </c>
      <c r="B252" s="14" t="s">
        <v>53</v>
      </c>
      <c r="C252" s="7" t="s">
        <v>6</v>
      </c>
      <c r="D252" s="56"/>
      <c r="E252" s="56"/>
      <c r="F252" s="56"/>
      <c r="G252" s="48">
        <f>D252+E252</f>
        <v>0</v>
      </c>
      <c r="H252" s="73"/>
    </row>
    <row r="253" spans="1:8" s="8" customFormat="1" ht="15.75" hidden="1">
      <c r="A253" s="25" t="s">
        <v>50</v>
      </c>
      <c r="B253" s="14" t="s">
        <v>35</v>
      </c>
      <c r="C253" s="7" t="s">
        <v>10</v>
      </c>
      <c r="D253" s="56"/>
      <c r="E253" s="56"/>
      <c r="F253" s="56"/>
      <c r="G253" s="48">
        <f>D253+E253</f>
        <v>0</v>
      </c>
      <c r="H253" s="67" t="e">
        <f>F253/G253*100</f>
        <v>#DIV/0!</v>
      </c>
    </row>
    <row r="254" spans="1:8" s="8" customFormat="1" ht="15.75" hidden="1">
      <c r="A254" s="25" t="s">
        <v>50</v>
      </c>
      <c r="B254" s="14" t="s">
        <v>30</v>
      </c>
      <c r="C254" s="7" t="s">
        <v>11</v>
      </c>
      <c r="D254" s="56"/>
      <c r="E254" s="56"/>
      <c r="F254" s="56"/>
      <c r="G254" s="48">
        <f>D254+E254</f>
        <v>0</v>
      </c>
      <c r="H254" s="67" t="e">
        <f>F254/G254*100</f>
        <v>#DIV/0!</v>
      </c>
    </row>
    <row r="255" spans="1:8" s="8" customFormat="1" ht="18.75" customHeight="1" hidden="1">
      <c r="A255" s="25" t="s">
        <v>50</v>
      </c>
      <c r="B255" s="6">
        <v>310</v>
      </c>
      <c r="C255" s="7" t="s">
        <v>13</v>
      </c>
      <c r="D255" s="56"/>
      <c r="E255" s="56"/>
      <c r="F255" s="56"/>
      <c r="G255" s="48">
        <f>D255+E255</f>
        <v>0</v>
      </c>
      <c r="H255" s="67" t="e">
        <f>F255/G255*100</f>
        <v>#DIV/0!</v>
      </c>
    </row>
    <row r="256" spans="1:8" s="15" customFormat="1" ht="19.5" customHeight="1" hidden="1">
      <c r="A256" s="25" t="s">
        <v>50</v>
      </c>
      <c r="B256" s="14" t="s">
        <v>39</v>
      </c>
      <c r="C256" s="7" t="s">
        <v>14</v>
      </c>
      <c r="D256" s="56"/>
      <c r="E256" s="56"/>
      <c r="F256" s="56"/>
      <c r="G256" s="48">
        <f>D256+E256</f>
        <v>0</v>
      </c>
      <c r="H256" s="67" t="e">
        <f>F256/G256*100</f>
        <v>#DIV/0!</v>
      </c>
    </row>
    <row r="257" spans="1:8" ht="15.75">
      <c r="A257" s="82" t="s">
        <v>36</v>
      </c>
      <c r="B257" s="83"/>
      <c r="C257" s="83"/>
      <c r="D257" s="47">
        <f>SUM(D244,D251,D242)</f>
        <v>91.2</v>
      </c>
      <c r="E257" s="47">
        <f>SUM(E244,E251,E242)</f>
        <v>0</v>
      </c>
      <c r="F257" s="47">
        <f>SUM(F244,F251,F242)</f>
        <v>68.2</v>
      </c>
      <c r="G257" s="47">
        <f>SUM(G244,G251,G242)</f>
        <v>91.2</v>
      </c>
      <c r="H257" s="68">
        <f>F257/G257*100</f>
        <v>74.78070175438597</v>
      </c>
    </row>
    <row r="258" spans="1:8" ht="15.75" hidden="1">
      <c r="A258" s="18" t="s">
        <v>103</v>
      </c>
      <c r="B258" s="12"/>
      <c r="C258" s="13"/>
      <c r="D258" s="55"/>
      <c r="E258" s="55"/>
      <c r="F258" s="55"/>
      <c r="G258" s="55"/>
      <c r="H258" s="72"/>
    </row>
    <row r="259" spans="1:8" ht="15.75" hidden="1">
      <c r="A259" s="22" t="s">
        <v>59</v>
      </c>
      <c r="B259" s="14" t="s">
        <v>53</v>
      </c>
      <c r="C259" s="7" t="s">
        <v>6</v>
      </c>
      <c r="D259" s="56">
        <v>0</v>
      </c>
      <c r="E259" s="56"/>
      <c r="F259" s="56"/>
      <c r="G259" s="48">
        <f>D259+E259</f>
        <v>0</v>
      </c>
      <c r="H259" s="67" t="e">
        <f aca="true" t="shared" si="33" ref="H259:H267">F259/G259*100</f>
        <v>#DIV/0!</v>
      </c>
    </row>
    <row r="260" spans="1:8" ht="12.75" customHeight="1" hidden="1">
      <c r="A260" s="22" t="s">
        <v>59</v>
      </c>
      <c r="B260" s="14" t="s">
        <v>35</v>
      </c>
      <c r="C260" s="7" t="s">
        <v>10</v>
      </c>
      <c r="D260" s="56">
        <v>0</v>
      </c>
      <c r="E260" s="56"/>
      <c r="F260" s="56">
        <v>0</v>
      </c>
      <c r="G260" s="48">
        <f>D260+E260</f>
        <v>0</v>
      </c>
      <c r="H260" s="67" t="e">
        <f t="shared" si="33"/>
        <v>#DIV/0!</v>
      </c>
    </row>
    <row r="261" spans="1:8" ht="12.75" customHeight="1" hidden="1">
      <c r="A261" s="22" t="s">
        <v>59</v>
      </c>
      <c r="B261" s="14" t="s">
        <v>30</v>
      </c>
      <c r="C261" s="7" t="s">
        <v>11</v>
      </c>
      <c r="D261" s="56">
        <v>0</v>
      </c>
      <c r="E261" s="56"/>
      <c r="F261" s="56"/>
      <c r="G261" s="48">
        <f>D261+E261</f>
        <v>0</v>
      </c>
      <c r="H261" s="67" t="e">
        <f t="shared" si="33"/>
        <v>#DIV/0!</v>
      </c>
    </row>
    <row r="262" spans="1:8" ht="12.75" customHeight="1" hidden="1">
      <c r="A262" s="22" t="s">
        <v>59</v>
      </c>
      <c r="B262" s="6">
        <v>310</v>
      </c>
      <c r="C262" s="7" t="s">
        <v>13</v>
      </c>
      <c r="D262" s="56">
        <v>0</v>
      </c>
      <c r="E262" s="56"/>
      <c r="F262" s="56"/>
      <c r="G262" s="48">
        <f>D262+E262</f>
        <v>0</v>
      </c>
      <c r="H262" s="67" t="e">
        <f t="shared" si="33"/>
        <v>#DIV/0!</v>
      </c>
    </row>
    <row r="263" spans="1:8" ht="15.75" hidden="1">
      <c r="A263" s="22" t="s">
        <v>59</v>
      </c>
      <c r="B263" s="14" t="s">
        <v>39</v>
      </c>
      <c r="C263" s="7" t="s">
        <v>14</v>
      </c>
      <c r="D263" s="56"/>
      <c r="E263" s="56"/>
      <c r="F263" s="56"/>
      <c r="G263" s="48">
        <f>D263+E263</f>
        <v>0</v>
      </c>
      <c r="H263" s="67" t="e">
        <f t="shared" si="33"/>
        <v>#DIV/0!</v>
      </c>
    </row>
    <row r="264" spans="1:8" ht="15.75" customHeight="1" hidden="1">
      <c r="A264" s="53" t="s">
        <v>29</v>
      </c>
      <c r="B264" s="54"/>
      <c r="C264" s="54"/>
      <c r="D264" s="47">
        <f>SUM(D259:D263)</f>
        <v>0</v>
      </c>
      <c r="E264" s="47">
        <f>SUM(E259:E263)</f>
        <v>0</v>
      </c>
      <c r="F264" s="47">
        <f>SUM(F259:F263)</f>
        <v>0</v>
      </c>
      <c r="G264" s="47">
        <f>SUM(G259:G263)</f>
        <v>0</v>
      </c>
      <c r="H264" s="68" t="e">
        <f t="shared" si="33"/>
        <v>#DIV/0!</v>
      </c>
    </row>
    <row r="265" spans="1:8" ht="15.75" customHeight="1" hidden="1">
      <c r="A265" s="77" t="s">
        <v>104</v>
      </c>
      <c r="B265" s="78"/>
      <c r="C265" s="78"/>
      <c r="D265" s="55"/>
      <c r="E265" s="55"/>
      <c r="F265" s="55"/>
      <c r="G265" s="55"/>
      <c r="H265" s="72"/>
    </row>
    <row r="266" spans="1:8" ht="31.5" customHeight="1" hidden="1">
      <c r="A266" s="22" t="s">
        <v>105</v>
      </c>
      <c r="B266" s="6">
        <v>231</v>
      </c>
      <c r="C266" s="33" t="s">
        <v>106</v>
      </c>
      <c r="D266" s="56">
        <v>0</v>
      </c>
      <c r="E266" s="56"/>
      <c r="F266" s="56">
        <v>0</v>
      </c>
      <c r="G266" s="48">
        <f>D266+E266</f>
        <v>0</v>
      </c>
      <c r="H266" s="67" t="e">
        <f t="shared" si="33"/>
        <v>#DIV/0!</v>
      </c>
    </row>
    <row r="267" spans="1:8" ht="15.75" customHeight="1" hidden="1">
      <c r="A267" s="53" t="s">
        <v>107</v>
      </c>
      <c r="B267" s="54"/>
      <c r="C267" s="54"/>
      <c r="D267" s="47">
        <f>D266</f>
        <v>0</v>
      </c>
      <c r="E267" s="47">
        <f>E266</f>
        <v>0</v>
      </c>
      <c r="F267" s="47">
        <f>F266</f>
        <v>0</v>
      </c>
      <c r="G267" s="47">
        <f>G266</f>
        <v>0</v>
      </c>
      <c r="H267" s="68" t="e">
        <f t="shared" si="33"/>
        <v>#DIV/0!</v>
      </c>
    </row>
    <row r="268" spans="1:8" ht="18.75">
      <c r="A268" s="60"/>
      <c r="B268" s="61"/>
      <c r="C268" s="17" t="s">
        <v>108</v>
      </c>
      <c r="D268" s="62">
        <f>SUM(D83,D100,D117,D141,D208,D215,D240,D257,D264,D267)</f>
        <v>6191.999999999999</v>
      </c>
      <c r="E268" s="62">
        <f>SUM(E83,E100,E117,E141,E208,E215,E240,E257,E264,E267)</f>
        <v>0</v>
      </c>
      <c r="F268" s="62">
        <f>SUM(F83,F100,F117,F141,F208,F215,F240,F257,F264,F267)</f>
        <v>4375.8</v>
      </c>
      <c r="G268" s="62">
        <f>SUM(G83,G100,G117,G141,G208,G215,G240,G257,G264,G267)</f>
        <v>6192</v>
      </c>
      <c r="H268" s="74">
        <f>F268/G268*100</f>
        <v>70.6686046511628</v>
      </c>
    </row>
    <row r="269" spans="1:8" ht="15.75">
      <c r="A269" s="26"/>
      <c r="B269" s="6">
        <v>211</v>
      </c>
      <c r="C269" s="33" t="s">
        <v>1</v>
      </c>
      <c r="D269" s="46">
        <f>SUM(D10,D86,D120,D218)</f>
        <v>3568.8</v>
      </c>
      <c r="E269" s="46">
        <f>E218+E59</f>
        <v>-100.5</v>
      </c>
      <c r="F269" s="46">
        <f>SUM(F10,F86,F120,F218)</f>
        <v>2868.1</v>
      </c>
      <c r="G269" s="46">
        <v>3468.3</v>
      </c>
      <c r="H269" s="67">
        <f aca="true" t="shared" si="34" ref="H269:H285">F269/G269*100</f>
        <v>82.69469192399734</v>
      </c>
    </row>
    <row r="270" spans="1:8" ht="15.75">
      <c r="A270" s="26"/>
      <c r="B270" s="6">
        <v>212</v>
      </c>
      <c r="C270" s="33" t="s">
        <v>2</v>
      </c>
      <c r="D270" s="46">
        <f>SUM(D11,D87,D219)</f>
        <v>2</v>
      </c>
      <c r="E270" s="46">
        <f>SUM(E11,E87,E219)</f>
        <v>0</v>
      </c>
      <c r="F270" s="46">
        <f>SUM(F11,F87,F219)</f>
        <v>0</v>
      </c>
      <c r="G270" s="46">
        <f>SUM(G11,G87,G219)</f>
        <v>2</v>
      </c>
      <c r="H270" s="67">
        <f t="shared" si="34"/>
        <v>0</v>
      </c>
    </row>
    <row r="271" spans="1:8" ht="15.75">
      <c r="A271" s="26"/>
      <c r="B271" s="6">
        <v>213</v>
      </c>
      <c r="C271" s="33" t="s">
        <v>3</v>
      </c>
      <c r="D271" s="46">
        <f>SUM(D12,D88,D121,D220)</f>
        <v>1059.6999999999998</v>
      </c>
      <c r="E271" s="46">
        <f>E220+E61</f>
        <v>100.5</v>
      </c>
      <c r="F271" s="46">
        <f>SUM(F12,F88,F121,F220)</f>
        <v>840</v>
      </c>
      <c r="G271" s="46">
        <v>1160.2</v>
      </c>
      <c r="H271" s="67">
        <f t="shared" si="34"/>
        <v>72.401310118945</v>
      </c>
    </row>
    <row r="272" spans="1:8" ht="15.75">
      <c r="A272" s="26"/>
      <c r="B272" s="6">
        <v>221</v>
      </c>
      <c r="C272" s="33" t="s">
        <v>5</v>
      </c>
      <c r="D272" s="46">
        <f>SUM(D14,D90,D222)</f>
        <v>10.9</v>
      </c>
      <c r="E272" s="46">
        <f>SUM(E14,E90,E222)</f>
        <v>0</v>
      </c>
      <c r="F272" s="46">
        <f>SUM(F14,F90,F222)</f>
        <v>6.7</v>
      </c>
      <c r="G272" s="46">
        <f>SUM(G14,G90,G222)</f>
        <v>10.9</v>
      </c>
      <c r="H272" s="67">
        <f t="shared" si="34"/>
        <v>61.46788990825688</v>
      </c>
    </row>
    <row r="273" spans="1:8" ht="15.75">
      <c r="A273" s="26"/>
      <c r="B273" s="6">
        <v>222</v>
      </c>
      <c r="C273" s="33" t="s">
        <v>6</v>
      </c>
      <c r="D273" s="46">
        <f>SUM(D15,D91,D201,D210,D223,D245,D252,D259)</f>
        <v>3</v>
      </c>
      <c r="E273" s="46">
        <f>SUM(E15,E91,E201,E210,E223,E245,E252,E259)</f>
        <v>0</v>
      </c>
      <c r="F273" s="46">
        <f>SUM(F15,F91,F201,F210,F223,F245,F252,F259)</f>
        <v>0</v>
      </c>
      <c r="G273" s="46">
        <f>SUM(G15,G91,G201,G210,G223,G245,G252,G259)</f>
        <v>3</v>
      </c>
      <c r="H273" s="67">
        <f t="shared" si="34"/>
        <v>0</v>
      </c>
    </row>
    <row r="274" spans="1:8" ht="15.75">
      <c r="A274" s="26"/>
      <c r="B274" s="6">
        <v>223</v>
      </c>
      <c r="C274" s="33" t="s">
        <v>7</v>
      </c>
      <c r="D274" s="46">
        <f>SUM(D16,D92,D184,D224)</f>
        <v>278.7</v>
      </c>
      <c r="E274" s="46">
        <v>0</v>
      </c>
      <c r="F274" s="46">
        <f>SUM(F16,F92,F184,F224)</f>
        <v>70</v>
      </c>
      <c r="G274" s="46">
        <f>SUM(G16,G92,G184,G224)</f>
        <v>278.7</v>
      </c>
      <c r="H274" s="67">
        <f t="shared" si="34"/>
        <v>25.116612845353426</v>
      </c>
    </row>
    <row r="275" spans="1:8" ht="15.75" hidden="1">
      <c r="A275" s="26"/>
      <c r="B275" s="6">
        <v>224</v>
      </c>
      <c r="C275" s="33" t="s">
        <v>8</v>
      </c>
      <c r="D275" s="46">
        <f>SUM(D17,D93,D225,D124)</f>
        <v>0</v>
      </c>
      <c r="E275" s="46">
        <f>SUM(E17,E93,E225,E124)</f>
        <v>0</v>
      </c>
      <c r="F275" s="46">
        <f>SUM(F17,F93,F225,F124)</f>
        <v>0</v>
      </c>
      <c r="G275" s="46">
        <f>SUM(G17,G93,G225,G124)</f>
        <v>0</v>
      </c>
      <c r="H275" s="67" t="e">
        <f t="shared" si="34"/>
        <v>#DIV/0!</v>
      </c>
    </row>
    <row r="276" spans="1:8" ht="15.75">
      <c r="A276" s="26"/>
      <c r="B276" s="6">
        <v>225</v>
      </c>
      <c r="C276" s="33" t="s">
        <v>9</v>
      </c>
      <c r="D276" s="46">
        <f>SUM(D18,D94,D104,D111,D144,D162,D166,D167,D174,D178,D185,D189,D193,D197,D202,D226,D126,D151,D152,D128,D227,D228,D127,)</f>
        <v>268.4</v>
      </c>
      <c r="E276" s="46">
        <f>SUM(E18,E94,E104,E111,E144,E162,E166,E167,E174,E178,E185,E189,E193,E197,E202,E226,E126,E151,E152,E128,E227,E228,E127,)</f>
        <v>0</v>
      </c>
      <c r="F276" s="46">
        <f>SUM(F18,F94,F104,F111,F144,F162,F166,F167,F174,F178,F185,F189,F193,F197,F202,F226,F126,F151,F152,F128,F227,F228,F127,)</f>
        <v>1</v>
      </c>
      <c r="G276" s="46">
        <f>SUM(G18,G94,G104,G111,G144,G162,G166,G167,G174,G178,G185,G189,G193,G197,G202,G226,G126,G151,G152,G128,G227,G228,G127,)</f>
        <v>268.4</v>
      </c>
      <c r="H276" s="67">
        <f t="shared" si="34"/>
        <v>0.3725782414307005</v>
      </c>
    </row>
    <row r="277" spans="1:8" ht="15.75">
      <c r="A277" s="26"/>
      <c r="B277" s="6">
        <v>226</v>
      </c>
      <c r="C277" s="33" t="s">
        <v>10</v>
      </c>
      <c r="D277" s="46">
        <f>SUM(D19,D95,D105,D112,D138,D139,D145,D163,D168,D169,D175,D179,D186,D190,D194,D198,D203,D211,D229,D246,D253,D260,D129,D204,D231,D230,D153,D130)</f>
        <v>123</v>
      </c>
      <c r="E277" s="46">
        <f>SUM(E19,E95,E105,E112,E138,E139,E145,E163,E168,E169,E175,E179,E186,E190,E194,E198,E203,E211,E229,E246,E253,E260,E129,E204,E231,E230,E153,E130)</f>
        <v>0</v>
      </c>
      <c r="F277" s="46">
        <f>SUM(F19,F95,F105,F112,F138,F139,F145,F163,F168,F169,F175,F179,F186,F190,F194,F198,F203,F211,F229,F246,F253,F260,F129,F204,F231,F230,F153,F130)</f>
        <v>2.3</v>
      </c>
      <c r="G277" s="46">
        <f>SUM(G19,G95,G105,G112,G138,G139,G145,G163,G168,G169,G175,G179,G186,G190,G194,G198,G203,G211,G229,G246,G253,G260,G129,G204,G231,G230,G153,G130)</f>
        <v>123</v>
      </c>
      <c r="H277" s="67">
        <f t="shared" si="34"/>
        <v>1.8699186991869916</v>
      </c>
    </row>
    <row r="278" spans="1:8" ht="31.5" customHeight="1" hidden="1">
      <c r="A278" s="26"/>
      <c r="B278" s="6">
        <v>231</v>
      </c>
      <c r="C278" s="33" t="s">
        <v>106</v>
      </c>
      <c r="D278" s="46">
        <f>D266</f>
        <v>0</v>
      </c>
      <c r="E278" s="46">
        <f>E266</f>
        <v>0</v>
      </c>
      <c r="F278" s="46">
        <f>F266</f>
        <v>0</v>
      </c>
      <c r="G278" s="46">
        <f>G266</f>
        <v>0</v>
      </c>
      <c r="H278" s="67" t="e">
        <f t="shared" si="34"/>
        <v>#DIV/0!</v>
      </c>
    </row>
    <row r="279" spans="1:8" ht="31.5" customHeight="1" hidden="1">
      <c r="A279" s="26"/>
      <c r="B279" s="6">
        <v>241</v>
      </c>
      <c r="C279" s="33" t="s">
        <v>86</v>
      </c>
      <c r="D279" s="46">
        <f>SUM(D146)</f>
        <v>0</v>
      </c>
      <c r="E279" s="46">
        <f>SUM(E146)</f>
        <v>0</v>
      </c>
      <c r="F279" s="46">
        <f>SUM(F146)</f>
        <v>0</v>
      </c>
      <c r="G279" s="46">
        <f>SUM(G146)</f>
        <v>0</v>
      </c>
      <c r="H279" s="67" t="e">
        <f t="shared" si="34"/>
        <v>#DIV/0!</v>
      </c>
    </row>
    <row r="280" spans="1:8" ht="31.5" hidden="1">
      <c r="A280" s="26"/>
      <c r="B280" s="6">
        <v>242</v>
      </c>
      <c r="C280" s="33" t="s">
        <v>87</v>
      </c>
      <c r="D280" s="46">
        <f>SUM(D147,D182)</f>
        <v>0</v>
      </c>
      <c r="E280" s="46">
        <f>SUM(E147,E182)</f>
        <v>0</v>
      </c>
      <c r="F280" s="46">
        <f>SUM(F147,F182)</f>
        <v>0</v>
      </c>
      <c r="G280" s="46">
        <f>SUM(G147,G182)</f>
        <v>0</v>
      </c>
      <c r="H280" s="67" t="e">
        <f t="shared" si="34"/>
        <v>#DIV/0!</v>
      </c>
    </row>
    <row r="281" spans="1:8" ht="31.5">
      <c r="A281" s="26"/>
      <c r="B281" s="6">
        <v>251</v>
      </c>
      <c r="C281" s="33" t="s">
        <v>84</v>
      </c>
      <c r="D281" s="46">
        <f>SUM(D20,D140)</f>
        <v>688.2</v>
      </c>
      <c r="E281" s="46">
        <v>0</v>
      </c>
      <c r="F281" s="46">
        <f>SUM(F20,F140)</f>
        <v>514.5</v>
      </c>
      <c r="G281" s="46">
        <f>SUM(G20,G140)</f>
        <v>688.2</v>
      </c>
      <c r="H281" s="67">
        <f t="shared" si="34"/>
        <v>74.76024411508281</v>
      </c>
    </row>
    <row r="282" spans="1:8" ht="31.5">
      <c r="A282" s="26"/>
      <c r="B282" s="6">
        <v>263</v>
      </c>
      <c r="C282" s="33" t="s">
        <v>100</v>
      </c>
      <c r="D282" s="46">
        <f>SUM(D247,D243)</f>
        <v>91.2</v>
      </c>
      <c r="E282" s="46">
        <f>SUM(E247,E243)</f>
        <v>0</v>
      </c>
      <c r="F282" s="46">
        <f>SUM(F247,F243)</f>
        <v>68.2</v>
      </c>
      <c r="G282" s="46">
        <f>SUM(G247,G243)</f>
        <v>91.2</v>
      </c>
      <c r="H282" s="67">
        <f t="shared" si="34"/>
        <v>74.78070175438597</v>
      </c>
    </row>
    <row r="283" spans="1:8" ht="15.75">
      <c r="A283" s="26"/>
      <c r="B283" s="6">
        <v>290</v>
      </c>
      <c r="C283" s="33" t="s">
        <v>11</v>
      </c>
      <c r="D283" s="46">
        <f>SUM(D21,D96,D148,D205,D212,D232,D248,D254,D261,D155,D156,D131,D132,D113)</f>
        <v>20.1</v>
      </c>
      <c r="E283" s="46">
        <f>SUM(E21,E96,E148,E205,E212,E232,E248,E254,E261,E155,E156,E131,E132,E113)</f>
        <v>0</v>
      </c>
      <c r="F283" s="46">
        <f>SUM(F21,F96,F148,F205,F212,F232,F248,F254,F261,F155,F156,F131,F132,F113)</f>
        <v>4.5</v>
      </c>
      <c r="G283" s="46">
        <f>SUM(G21,G96,G148,G205,G212,G232,G248,G254,G261,G155,G156,G131,G132,G113)</f>
        <v>20.1</v>
      </c>
      <c r="H283" s="67">
        <f t="shared" si="34"/>
        <v>22.388059701492537</v>
      </c>
    </row>
    <row r="284" spans="1:8" ht="15.75">
      <c r="A284" s="26"/>
      <c r="B284" s="6">
        <v>310</v>
      </c>
      <c r="C284" s="33" t="s">
        <v>13</v>
      </c>
      <c r="D284" s="46">
        <f>SUM(D23,D98,D107,D115,D149,D164,D170,D171,D176,D180,D187,D191,D195,D199,D206,D213,D234,D249,D255,D262,D235,D236,D157,D158,D134,D133)</f>
        <v>6</v>
      </c>
      <c r="E284" s="46">
        <f>SUM(E23,E98,E107,E115,E149,E164,E170,E171,E176,E180,E187,E191,E195,E199,E206,E213,E234,E249,E255,E262,E235,E236,E157,E158,E134,E133)</f>
        <v>0</v>
      </c>
      <c r="F284" s="46">
        <f>SUM(F23,F98,F107,F115,F149,F164,F170,F171,F176,F180,F187,F191,F195,F199,F206,F213,F234,F249,F255,F262,F235,F236,F157,F158,F134,F133)</f>
        <v>0</v>
      </c>
      <c r="G284" s="46">
        <f>SUM(G23,G98,G107,G115,G149,G164,G170,G171,G176,G180,G187,G191,G195,G199,G206,G213,G234,G249,G255,G262,G235,G236,G157,G158,G134,G133)</f>
        <v>6</v>
      </c>
      <c r="H284" s="67">
        <f t="shared" si="34"/>
        <v>0</v>
      </c>
    </row>
    <row r="285" spans="1:8" ht="15.75">
      <c r="A285" s="26"/>
      <c r="B285" s="6">
        <v>340</v>
      </c>
      <c r="C285" s="33" t="s">
        <v>14</v>
      </c>
      <c r="D285" s="46">
        <f>SUM(D24,D99,D108,D116,D122,D150,D165,D173,D172,D177,D181,D188,D192,D196,D200,D207,D214,D237,D250,D256,D263,D238,D239,D159,D160,D135,D136)</f>
        <v>72</v>
      </c>
      <c r="E285" s="46">
        <v>0</v>
      </c>
      <c r="F285" s="46">
        <f>SUM(F24,F99,F108,F116,F122,F150,F165,F173,F172,F177,F181,F188,F192,F196,F200,F207,F214,F237,F250,F256,F263,F238,F239,F159,F160,F135,F136)</f>
        <v>0.5</v>
      </c>
      <c r="G285" s="46">
        <f>SUM(G24,G99,G108,G116,G122,G150,G165,G173,G172,G177,G181,G188,G192,G196,G200,G207,G214,G237,G250,G256,G263,G238,G239,G159,G160,G135,G136)</f>
        <v>72</v>
      </c>
      <c r="H285" s="67">
        <f t="shared" si="34"/>
        <v>0.6944444444444444</v>
      </c>
    </row>
    <row r="286" spans="1:8" ht="19.5" thickBot="1">
      <c r="A286" s="63"/>
      <c r="B286" s="64"/>
      <c r="C286" s="27" t="s">
        <v>108</v>
      </c>
      <c r="D286" s="65">
        <f>SUM(D269:D285)</f>
        <v>6191.999999999999</v>
      </c>
      <c r="E286" s="65">
        <f>SUM(E269:E285)</f>
        <v>0</v>
      </c>
      <c r="F286" s="65">
        <f>SUM(F269:F285)</f>
        <v>4375.8</v>
      </c>
      <c r="G286" s="65">
        <f>SUM(G269:G285)</f>
        <v>6191.999999999999</v>
      </c>
      <c r="H286" s="75">
        <f>F286/G286*100</f>
        <v>70.66860465116281</v>
      </c>
    </row>
  </sheetData>
  <sheetProtection/>
  <mergeCells count="27">
    <mergeCell ref="B123:C123"/>
    <mergeCell ref="A101:C101"/>
    <mergeCell ref="A4:G4"/>
    <mergeCell ref="A7:C7"/>
    <mergeCell ref="A83:C83"/>
    <mergeCell ref="A100:C100"/>
    <mergeCell ref="B102:C102"/>
    <mergeCell ref="B125:C125"/>
    <mergeCell ref="A208:C208"/>
    <mergeCell ref="B109:C109"/>
    <mergeCell ref="A117:C117"/>
    <mergeCell ref="A118:C118"/>
    <mergeCell ref="B137:C137"/>
    <mergeCell ref="A141:C141"/>
    <mergeCell ref="B143:C143"/>
    <mergeCell ref="B161:C161"/>
    <mergeCell ref="B119:C119"/>
    <mergeCell ref="A265:C265"/>
    <mergeCell ref="C1:H1"/>
    <mergeCell ref="B242:C242"/>
    <mergeCell ref="B244:C244"/>
    <mergeCell ref="B251:C251"/>
    <mergeCell ref="A257:C257"/>
    <mergeCell ref="B183:C183"/>
    <mergeCell ref="A215:C215"/>
    <mergeCell ref="A216:C216"/>
    <mergeCell ref="A240:C240"/>
  </mergeCell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G24" sqref="G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2014-11-28T07:37:32Z</cp:lastPrinted>
  <dcterms:created xsi:type="dcterms:W3CDTF">2007-10-26T05:01:23Z</dcterms:created>
  <dcterms:modified xsi:type="dcterms:W3CDTF">2014-11-28T07:41:45Z</dcterms:modified>
  <cp:category/>
  <cp:version/>
  <cp:contentType/>
  <cp:contentStatus/>
</cp:coreProperties>
</file>