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2" sheetId="1" r:id="rId1"/>
  </sheets>
  <definedNames>
    <definedName name="_xlnm.Print_Titles" localSheetId="0">'2012'!$11:$11</definedName>
    <definedName name="_xlnm.Print_Area" localSheetId="0">'2012'!$A$1:$H$294</definedName>
  </definedNames>
  <calcPr fullCalcOnLoad="1"/>
</workbook>
</file>

<file path=xl/sharedStrings.xml><?xml version="1.0" encoding="utf-8"?>
<sst xmlns="http://schemas.openxmlformats.org/spreadsheetml/2006/main" count="531" uniqueCount="121">
  <si>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</si>
  <si>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</si>
  <si>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</si>
  <si>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</si>
  <si>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</si>
  <si>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</si>
  <si>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</si>
  <si>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</si>
  <si>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</si>
  <si>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</si>
  <si>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</si>
  <si>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</si>
  <si>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</si>
  <si>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</si>
  <si>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</si>
  <si>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</si>
  <si>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</si>
  <si>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</si>
  <si>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</si>
  <si>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</si>
  <si>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01.11</t>
  </si>
  <si>
    <t>резервные фонды</t>
  </si>
  <si>
    <t>др. общегосударственные расходы</t>
  </si>
  <si>
    <t>наименование</t>
  </si>
  <si>
    <t>итого по разделу 01</t>
  </si>
  <si>
    <t>итого по разделу 02</t>
  </si>
  <si>
    <t>оплата труда и нач-я на выплаты по оплате труда</t>
  </si>
  <si>
    <t>итого по разделу 05</t>
  </si>
  <si>
    <t>05.03</t>
  </si>
  <si>
    <t>итого по разделу 11</t>
  </si>
  <si>
    <t>итого по бюджету</t>
  </si>
  <si>
    <t>08.01</t>
  </si>
  <si>
    <t>290</t>
  </si>
  <si>
    <t>перечисления другим бюджетам бюджетной системы</t>
  </si>
  <si>
    <t>02.03</t>
  </si>
  <si>
    <t>уличное освещение</t>
  </si>
  <si>
    <t>содержание дорог</t>
  </si>
  <si>
    <t>содержание мест захоронений</t>
  </si>
  <si>
    <t>прочие мероприятия</t>
  </si>
  <si>
    <t>РАЗДЕЛ 10 СОЦИАЛЬНАЯ ПОЛИТИКА</t>
  </si>
  <si>
    <t>10.03</t>
  </si>
  <si>
    <t>итого по разделу 10</t>
  </si>
  <si>
    <t>08 КУЛЬТУРА И КИНЕМАТОГРАФИЯ</t>
  </si>
  <si>
    <t>итого по разделу 08</t>
  </si>
  <si>
    <t>РАЗДЕЛ 05 ЖИЛИЩНО-КОММУНАЛЬНОЕ ХОЗЯЙСТВО</t>
  </si>
  <si>
    <t>РАЗДЕЛ 02 НАЦИОНАЛЬНАЯ ОБОРОНА</t>
  </si>
  <si>
    <t>РАЗДЕЛ 01 ОБЩЕГОСУДАРСТВЕННЫЕ ВОПРОСЫ</t>
  </si>
  <si>
    <t>04.12</t>
  </si>
  <si>
    <t>226</t>
  </si>
  <si>
    <t>05.02</t>
  </si>
  <si>
    <t>озеленение</t>
  </si>
  <si>
    <t>07.07</t>
  </si>
  <si>
    <t>итого по разделу 07</t>
  </si>
  <si>
    <t>итого по разделу 04</t>
  </si>
  <si>
    <t>10.04</t>
  </si>
  <si>
    <t>340</t>
  </si>
  <si>
    <t>222</t>
  </si>
  <si>
    <t>безвозмездные перечисления муниц.  и гос.  организациям</t>
  </si>
  <si>
    <t>безвозмездные перечисления организациям, за искл.  мун.  и гос.  организаций</t>
  </si>
  <si>
    <t>05.01</t>
  </si>
  <si>
    <t>Благоустройство</t>
  </si>
  <si>
    <t>01.13</t>
  </si>
  <si>
    <t>РАЗДЕЛ 04 НАЦИОНАЛЬНАЯ ЭКОНОМИКА</t>
  </si>
  <si>
    <t>РАЗДЕЛ 11 ФИЗИЧЕСКАЯ КУЛЬТУРА И СПОРТ</t>
  </si>
  <si>
    <t>11.05</t>
  </si>
  <si>
    <t>РАЗДЕЛ 07 ОБРАЗОВАНИЕ</t>
  </si>
  <si>
    <t>01.06</t>
  </si>
  <si>
    <t>перечисления другим бюджетам бюджетной системы РФ</t>
  </si>
  <si>
    <t>01.07</t>
  </si>
  <si>
    <t>Обеспечение проведения выборов и референдумов</t>
  </si>
  <si>
    <t>04.01</t>
  </si>
  <si>
    <t>Внесение изменений</t>
  </si>
  <si>
    <t>0203</t>
  </si>
  <si>
    <t>РАЗДЕЛ 03 НАЦИОНАЛЬНАЯ БЕЗОПАСНОСТЬ И ПРАВООХРАНИТЕЛЬНАЯ ДЕЯТЕЛЬНОСТЬ</t>
  </si>
  <si>
    <t>Общеэкономические вопросы</t>
  </si>
  <si>
    <t>Жилищное хозяйство</t>
  </si>
  <si>
    <t>03.09</t>
  </si>
  <si>
    <t>Другие вопросы в области национальной безопасности и правохранительной деятельности</t>
  </si>
  <si>
    <t>03.14</t>
  </si>
  <si>
    <t>Защита населения и территории от чрезвычайных ситуаций природного и техногенного характера,гражданская обороны</t>
  </si>
  <si>
    <t>Другие вопросы в области национальной экономики и правоохранительной деятельности</t>
  </si>
  <si>
    <t>Коммунальное хозяйство</t>
  </si>
  <si>
    <t>Программа комплексного развития систем коммунальной инфраструктуры МБ</t>
  </si>
  <si>
    <t>Программа комплексного развития систем коммунальной инфраструктуры ОБ</t>
  </si>
  <si>
    <t>Программа Энергосбережение</t>
  </si>
  <si>
    <t>Программа Чистая вода</t>
  </si>
  <si>
    <t>Программа тер. Планирования МБ</t>
  </si>
  <si>
    <t>Программа тер. Планирования ОБ</t>
  </si>
  <si>
    <t>пенсии, пособия, выплачиваемые организациями сектора государственного управления</t>
  </si>
  <si>
    <t>13.01</t>
  </si>
  <si>
    <t>Социальное обеспечение населения</t>
  </si>
  <si>
    <t>Охрана семьи и детства</t>
  </si>
  <si>
    <t>итого по разделу 03</t>
  </si>
  <si>
    <t>итого по разделу 13</t>
  </si>
  <si>
    <t>обслуживание государственного (муниципального) долга</t>
  </si>
  <si>
    <t>РАЗДЕЛ 13 ОБСЛУЖИВАНИЕ ГОСУДАРСТВЕННОГО И МУНИЦИПАЛЬНОГОДОЛГА</t>
  </si>
  <si>
    <t>04.08</t>
  </si>
  <si>
    <t>Транспорт</t>
  </si>
  <si>
    <t>Дорожное хозяйство (дорожные фонды)</t>
  </si>
  <si>
    <t>04.09</t>
  </si>
  <si>
    <t>программа Энергосбережение</t>
  </si>
  <si>
    <t>программа Развития автомобильных дорог МБ</t>
  </si>
  <si>
    <t>программа Развития автомобильных дорог ОБ</t>
  </si>
  <si>
    <t>% исполнения</t>
  </si>
  <si>
    <t>в т.ч.</t>
  </si>
  <si>
    <t>Народные инициативы ОБ</t>
  </si>
  <si>
    <t>Народные инициативы МБ</t>
  </si>
  <si>
    <t>ДЦП "Сто модельных домов" МБ</t>
  </si>
  <si>
    <t>ДЦП "Сто модельных домов" ОБ</t>
  </si>
  <si>
    <t>Пенсионное обеспечение</t>
  </si>
  <si>
    <t>10.01</t>
  </si>
  <si>
    <t>263</t>
  </si>
  <si>
    <t>РАСЧЁТ ПО ФУНКЦИОНАЛЬНОЙ СТРУКТУРЕ РАСХОДОВ
БЮДЖЕТА БРУСНИЧНОГО СЕЛЬСКОГО ПОСЕЛЕНИЯ ЗА 2013 ГОД</t>
  </si>
  <si>
    <t>от "____"  _____________2014 года №___</t>
  </si>
  <si>
    <t xml:space="preserve">Справочная № 1 к решению Думы Брусничного </t>
  </si>
  <si>
    <t xml:space="preserve"> сельского поселения "Об утверждении отчета</t>
  </si>
  <si>
    <t xml:space="preserve"> об исполнении бюджета Брусничного</t>
  </si>
  <si>
    <t xml:space="preserve"> сельского поселения за 2013 год" </t>
  </si>
  <si>
    <t>Уточненный план на 01.01.2014</t>
  </si>
  <si>
    <t>Исполнение на 01.01.2014</t>
  </si>
  <si>
    <t>План
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</si>
</sst>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49" fontId="3" fillId="32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3" fillId="32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49" fontId="3" fillId="32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32" borderId="14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vertical="center" wrapText="1"/>
    </xf>
    <xf numFmtId="164" fontId="3" fillId="32" borderId="10" xfId="0" applyNumberFormat="1" applyFont="1" applyFill="1" applyBorder="1" applyAlignment="1">
      <alignment vertical="center"/>
    </xf>
    <xf numFmtId="164" fontId="3" fillId="32" borderId="16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4" borderId="16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5" fillId="34" borderId="16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 applyProtection="1">
      <alignment vertical="center"/>
      <protection locked="0"/>
    </xf>
    <xf numFmtId="164" fontId="5" fillId="34" borderId="16" xfId="0" applyNumberFormat="1" applyFont="1" applyFill="1" applyBorder="1" applyAlignment="1" applyProtection="1">
      <alignment vertical="center"/>
      <protection locked="0"/>
    </xf>
    <xf numFmtId="164" fontId="3" fillId="34" borderId="10" xfId="0" applyNumberFormat="1" applyFont="1" applyFill="1" applyBorder="1" applyAlignment="1" applyProtection="1">
      <alignment vertical="center"/>
      <protection locked="0"/>
    </xf>
    <xf numFmtId="164" fontId="3" fillId="34" borderId="16" xfId="0" applyNumberFormat="1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164" fontId="3" fillId="32" borderId="10" xfId="0" applyNumberFormat="1" applyFont="1" applyFill="1" applyBorder="1" applyAlignment="1" applyProtection="1">
      <alignment vertical="center"/>
      <protection locked="0"/>
    </xf>
    <xf numFmtId="164" fontId="3" fillId="32" borderId="16" xfId="0" applyNumberFormat="1" applyFont="1" applyFill="1" applyBorder="1" applyAlignment="1" applyProtection="1">
      <alignment vertical="center"/>
      <protection locked="0"/>
    </xf>
    <xf numFmtId="164" fontId="5" fillId="32" borderId="10" xfId="0" applyNumberFormat="1" applyFont="1" applyFill="1" applyBorder="1" applyAlignment="1">
      <alignment vertical="center"/>
    </xf>
    <xf numFmtId="164" fontId="5" fillId="32" borderId="16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 applyProtection="1">
      <alignment vertical="center"/>
      <protection locked="0"/>
    </xf>
    <xf numFmtId="164" fontId="6" fillId="32" borderId="10" xfId="0" applyNumberFormat="1" applyFont="1" applyFill="1" applyBorder="1" applyAlignment="1">
      <alignment vertical="center"/>
    </xf>
    <xf numFmtId="164" fontId="6" fillId="32" borderId="16" xfId="0" applyNumberFormat="1" applyFont="1" applyFill="1" applyBorder="1" applyAlignment="1">
      <alignment vertical="center"/>
    </xf>
    <xf numFmtId="164" fontId="6" fillId="32" borderId="15" xfId="0" applyNumberFormat="1" applyFont="1" applyFill="1" applyBorder="1" applyAlignment="1">
      <alignment vertical="center"/>
    </xf>
    <xf numFmtId="164" fontId="6" fillId="32" borderId="1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64" fontId="5" fillId="0" borderId="16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32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2"/>
  <sheetViews>
    <sheetView tabSelected="1" zoomScalePageLayoutView="0" workbookViewId="0" topLeftCell="A211">
      <selection activeCell="I120" sqref="I120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65.375" style="1" customWidth="1"/>
    <col min="4" max="8" width="13.75390625" style="1" customWidth="1"/>
    <col min="9" max="10" width="15.75390625" style="1" customWidth="1"/>
    <col min="11" max="16384" width="9.125" style="1" customWidth="1"/>
  </cols>
  <sheetData>
    <row r="1" spans="1:8" ht="13.5" customHeight="1">
      <c r="A1" s="2"/>
      <c r="B1" s="3"/>
      <c r="C1" s="2"/>
      <c r="D1" s="2"/>
      <c r="E1" s="29"/>
      <c r="F1" s="29"/>
      <c r="G1" s="29"/>
      <c r="H1" s="29"/>
    </row>
    <row r="2" spans="1:8" ht="15.75" customHeight="1">
      <c r="A2" s="2"/>
      <c r="B2" s="3"/>
      <c r="C2" s="2"/>
      <c r="D2" s="29"/>
      <c r="E2" s="72" t="s">
        <v>114</v>
      </c>
      <c r="F2" s="73"/>
      <c r="G2" s="73"/>
      <c r="H2" s="73"/>
    </row>
    <row r="3" spans="1:8" ht="15.75" customHeight="1">
      <c r="A3" s="2"/>
      <c r="B3" s="3"/>
      <c r="C3" s="2"/>
      <c r="D3" s="29"/>
      <c r="E3" s="72" t="s">
        <v>115</v>
      </c>
      <c r="F3" s="73"/>
      <c r="G3" s="73"/>
      <c r="H3" s="73"/>
    </row>
    <row r="4" spans="1:8" ht="15.75" customHeight="1">
      <c r="A4" s="2"/>
      <c r="B4" s="3"/>
      <c r="C4" s="2"/>
      <c r="D4" s="29"/>
      <c r="E4" s="72" t="s">
        <v>116</v>
      </c>
      <c r="F4" s="73"/>
      <c r="G4" s="73"/>
      <c r="H4" s="73"/>
    </row>
    <row r="5" spans="1:8" ht="15.75" customHeight="1">
      <c r="A5" s="2"/>
      <c r="B5" s="3"/>
      <c r="C5" s="2"/>
      <c r="D5" s="29"/>
      <c r="E5" s="72" t="s">
        <v>117</v>
      </c>
      <c r="F5" s="73"/>
      <c r="G5" s="73"/>
      <c r="H5" s="73"/>
    </row>
    <row r="6" spans="1:8" ht="15.75" customHeight="1">
      <c r="A6" s="2"/>
      <c r="B6" s="3"/>
      <c r="C6" s="2"/>
      <c r="D6" s="29"/>
      <c r="E6" s="72" t="s">
        <v>113</v>
      </c>
      <c r="F6" s="73"/>
      <c r="G6" s="73"/>
      <c r="H6" s="73"/>
    </row>
    <row r="7" spans="1:8" ht="15.75" customHeight="1">
      <c r="A7" s="2"/>
      <c r="B7" s="3"/>
      <c r="C7" s="2"/>
      <c r="D7" s="29"/>
      <c r="E7" s="70"/>
      <c r="F7" s="70"/>
      <c r="G7" s="70"/>
      <c r="H7" s="70"/>
    </row>
    <row r="8" spans="1:8" s="2" customFormat="1" ht="39.75" customHeight="1">
      <c r="A8" s="81" t="s">
        <v>112</v>
      </c>
      <c r="B8" s="81"/>
      <c r="C8" s="81"/>
      <c r="D8" s="81"/>
      <c r="E8" s="81"/>
      <c r="F8" s="81"/>
      <c r="G8" s="81"/>
      <c r="H8" s="81"/>
    </row>
    <row r="9" spans="1:8" ht="12.75">
      <c r="A9" s="2"/>
      <c r="B9" s="3"/>
      <c r="C9" s="2"/>
      <c r="D9" s="2"/>
      <c r="E9" s="2"/>
      <c r="F9" s="4"/>
      <c r="G9" s="4"/>
      <c r="H9" s="4"/>
    </row>
    <row r="10" spans="1:8" ht="13.5" thickBot="1">
      <c r="A10" s="2"/>
      <c r="B10" s="3"/>
      <c r="C10" s="2"/>
      <c r="D10" s="2"/>
      <c r="E10" s="2"/>
      <c r="F10" s="4"/>
      <c r="G10" s="4"/>
      <c r="H10" s="4"/>
    </row>
    <row r="11" spans="1:8" ht="47.25" customHeight="1">
      <c r="A11" s="82" t="s">
        <v>23</v>
      </c>
      <c r="B11" s="83"/>
      <c r="C11" s="83"/>
      <c r="D11" s="45" t="s">
        <v>120</v>
      </c>
      <c r="E11" s="30" t="s">
        <v>71</v>
      </c>
      <c r="F11" s="30" t="s">
        <v>118</v>
      </c>
      <c r="G11" s="30" t="s">
        <v>119</v>
      </c>
      <c r="H11" s="31" t="s">
        <v>103</v>
      </c>
    </row>
    <row r="12" spans="1:8" ht="15.75">
      <c r="A12" s="19" t="s">
        <v>46</v>
      </c>
      <c r="B12" s="6"/>
      <c r="C12" s="5"/>
      <c r="D12" s="48"/>
      <c r="E12" s="48"/>
      <c r="F12" s="48"/>
      <c r="G12" s="48"/>
      <c r="H12" s="49"/>
    </row>
    <row r="13" spans="1:8" ht="15.75">
      <c r="A13" s="20" t="s">
        <v>0</v>
      </c>
      <c r="B13" s="8">
        <v>210</v>
      </c>
      <c r="C13" s="28" t="s">
        <v>26</v>
      </c>
      <c r="D13" s="50">
        <f>SUM(D14:D16)</f>
        <v>3533</v>
      </c>
      <c r="E13" s="50">
        <f>SUM(E14:E16)</f>
        <v>-46</v>
      </c>
      <c r="F13" s="50">
        <f>SUM(F14:F16)</f>
        <v>3487</v>
      </c>
      <c r="G13" s="50">
        <f>SUM(G14:G16)</f>
        <v>3487</v>
      </c>
      <c r="H13" s="51">
        <f>G13/F13*100</f>
        <v>100</v>
      </c>
    </row>
    <row r="14" spans="1:8" ht="15.75">
      <c r="A14" s="21" t="s">
        <v>0</v>
      </c>
      <c r="B14" s="10">
        <v>211</v>
      </c>
      <c r="C14" s="11" t="s">
        <v>1</v>
      </c>
      <c r="D14" s="52">
        <f aca="true" t="shared" si="0" ref="D14:F15">SUM(D31,D47,D63)</f>
        <v>2711</v>
      </c>
      <c r="E14" s="52">
        <f t="shared" si="0"/>
        <v>-49</v>
      </c>
      <c r="F14" s="52">
        <f t="shared" si="0"/>
        <v>2662</v>
      </c>
      <c r="G14" s="52">
        <f>SUM(G31,G47,G63)</f>
        <v>2662</v>
      </c>
      <c r="H14" s="53">
        <f>G14/F14*100</f>
        <v>100</v>
      </c>
    </row>
    <row r="15" spans="1:8" ht="15.75">
      <c r="A15" s="21" t="s">
        <v>0</v>
      </c>
      <c r="B15" s="10">
        <v>212</v>
      </c>
      <c r="C15" s="11" t="s">
        <v>2</v>
      </c>
      <c r="D15" s="52">
        <f t="shared" si="0"/>
        <v>14</v>
      </c>
      <c r="E15" s="52">
        <f t="shared" si="0"/>
        <v>-1</v>
      </c>
      <c r="F15" s="52">
        <f t="shared" si="0"/>
        <v>13</v>
      </c>
      <c r="G15" s="52">
        <f>SUM(G32,G48,G64)</f>
        <v>13</v>
      </c>
      <c r="H15" s="53">
        <f>G15/F15*100</f>
        <v>100</v>
      </c>
    </row>
    <row r="16" spans="1:8" ht="15.75">
      <c r="A16" s="21" t="s">
        <v>0</v>
      </c>
      <c r="B16" s="10">
        <v>213</v>
      </c>
      <c r="C16" s="11" t="s">
        <v>3</v>
      </c>
      <c r="D16" s="52">
        <f>SUM(D33,D49,D65,)</f>
        <v>808</v>
      </c>
      <c r="E16" s="52">
        <f>SUM(E33,E49,E65,)</f>
        <v>4</v>
      </c>
      <c r="F16" s="52">
        <f>SUM(F33,F49,F65,)</f>
        <v>812</v>
      </c>
      <c r="G16" s="52">
        <f>SUM(G33,G49,G65,)</f>
        <v>812</v>
      </c>
      <c r="H16" s="53">
        <f>G16/F16*100</f>
        <v>100</v>
      </c>
    </row>
    <row r="17" spans="1:8" ht="15.75">
      <c r="A17" s="20" t="s">
        <v>0</v>
      </c>
      <c r="B17" s="8">
        <v>220</v>
      </c>
      <c r="C17" s="9" t="s">
        <v>4</v>
      </c>
      <c r="D17" s="50">
        <f>SUM(D18:D23)</f>
        <v>362</v>
      </c>
      <c r="E17" s="50">
        <f>SUM(E18:E23)</f>
        <v>-1</v>
      </c>
      <c r="F17" s="50">
        <f>SUM(F18:F23)</f>
        <v>361</v>
      </c>
      <c r="G17" s="50">
        <f>SUM(G18:G23)</f>
        <v>361</v>
      </c>
      <c r="H17" s="51">
        <f>G17/F17*100</f>
        <v>100</v>
      </c>
    </row>
    <row r="18" spans="1:8" ht="15.75">
      <c r="A18" s="21" t="s">
        <v>0</v>
      </c>
      <c r="B18" s="10">
        <v>221</v>
      </c>
      <c r="C18" s="11" t="s">
        <v>5</v>
      </c>
      <c r="D18" s="52">
        <f aca="true" t="shared" si="1" ref="D18:G22">SUM(D35,D51,D67)</f>
        <v>31</v>
      </c>
      <c r="E18" s="52">
        <f t="shared" si="1"/>
        <v>0</v>
      </c>
      <c r="F18" s="52">
        <f t="shared" si="1"/>
        <v>31</v>
      </c>
      <c r="G18" s="52">
        <f t="shared" si="1"/>
        <v>31</v>
      </c>
      <c r="H18" s="53">
        <f aca="true" t="shared" si="2" ref="H18:H23">G18/F18*100</f>
        <v>100</v>
      </c>
    </row>
    <row r="19" spans="1:8" ht="15.75" customHeight="1">
      <c r="A19" s="21" t="s">
        <v>0</v>
      </c>
      <c r="B19" s="10">
        <v>222</v>
      </c>
      <c r="C19" s="11" t="s">
        <v>6</v>
      </c>
      <c r="D19" s="52">
        <f t="shared" si="1"/>
        <v>10</v>
      </c>
      <c r="E19" s="52">
        <f t="shared" si="1"/>
        <v>-2</v>
      </c>
      <c r="F19" s="52">
        <f t="shared" si="1"/>
        <v>8</v>
      </c>
      <c r="G19" s="52">
        <f t="shared" si="1"/>
        <v>8</v>
      </c>
      <c r="H19" s="53">
        <f t="shared" si="2"/>
        <v>100</v>
      </c>
    </row>
    <row r="20" spans="1:8" ht="15.75">
      <c r="A20" s="21" t="s">
        <v>0</v>
      </c>
      <c r="B20" s="10">
        <v>223</v>
      </c>
      <c r="C20" s="11" t="s">
        <v>7</v>
      </c>
      <c r="D20" s="52">
        <f t="shared" si="1"/>
        <v>130</v>
      </c>
      <c r="E20" s="52">
        <f t="shared" si="1"/>
        <v>1</v>
      </c>
      <c r="F20" s="52">
        <f t="shared" si="1"/>
        <v>131</v>
      </c>
      <c r="G20" s="52">
        <f t="shared" si="1"/>
        <v>131</v>
      </c>
      <c r="H20" s="53">
        <f t="shared" si="2"/>
        <v>100</v>
      </c>
    </row>
    <row r="21" spans="1:8" ht="15.75" customHeight="1" hidden="1">
      <c r="A21" s="21" t="s">
        <v>0</v>
      </c>
      <c r="B21" s="10">
        <v>224</v>
      </c>
      <c r="C21" s="11" t="s">
        <v>8</v>
      </c>
      <c r="D21" s="52">
        <f t="shared" si="1"/>
        <v>0</v>
      </c>
      <c r="E21" s="52">
        <f t="shared" si="1"/>
        <v>0</v>
      </c>
      <c r="F21" s="52">
        <f t="shared" si="1"/>
        <v>0</v>
      </c>
      <c r="G21" s="52">
        <f t="shared" si="1"/>
        <v>0</v>
      </c>
      <c r="H21" s="53" t="e">
        <f t="shared" si="2"/>
        <v>#DIV/0!</v>
      </c>
    </row>
    <row r="22" spans="1:8" ht="15.75">
      <c r="A22" s="21" t="s">
        <v>0</v>
      </c>
      <c r="B22" s="10">
        <v>225</v>
      </c>
      <c r="C22" s="11" t="s">
        <v>9</v>
      </c>
      <c r="D22" s="52">
        <f t="shared" si="1"/>
        <v>75</v>
      </c>
      <c r="E22" s="52">
        <f t="shared" si="1"/>
        <v>0</v>
      </c>
      <c r="F22" s="52">
        <f t="shared" si="1"/>
        <v>75</v>
      </c>
      <c r="G22" s="52">
        <f t="shared" si="1"/>
        <v>75</v>
      </c>
      <c r="H22" s="53">
        <f t="shared" si="2"/>
        <v>100</v>
      </c>
    </row>
    <row r="23" spans="1:8" ht="15.75">
      <c r="A23" s="21" t="s">
        <v>0</v>
      </c>
      <c r="B23" s="10">
        <v>226</v>
      </c>
      <c r="C23" s="11" t="s">
        <v>10</v>
      </c>
      <c r="D23" s="52">
        <f>SUM(D40,D56,D72,D83)</f>
        <v>116</v>
      </c>
      <c r="E23" s="52">
        <f>SUM(E40,E56,E72,E83)</f>
        <v>0</v>
      </c>
      <c r="F23" s="52">
        <f>SUM(F40,F56,F72,F83)</f>
        <v>116</v>
      </c>
      <c r="G23" s="52">
        <f>SUM(G40,G56,G72,G83)</f>
        <v>116</v>
      </c>
      <c r="H23" s="53">
        <f t="shared" si="2"/>
        <v>100</v>
      </c>
    </row>
    <row r="24" spans="1:8" ht="15.75">
      <c r="A24" s="20" t="s">
        <v>0</v>
      </c>
      <c r="B24" s="8">
        <v>251</v>
      </c>
      <c r="C24" s="28" t="s">
        <v>67</v>
      </c>
      <c r="D24" s="50">
        <f>SUM(D73,D79)</f>
        <v>688</v>
      </c>
      <c r="E24" s="50">
        <f>SUM(E73,E79)</f>
        <v>0</v>
      </c>
      <c r="F24" s="50">
        <f>SUM(F73,F79)</f>
        <v>688</v>
      </c>
      <c r="G24" s="50">
        <f>SUM(G73,G79)</f>
        <v>688</v>
      </c>
      <c r="H24" s="51">
        <f aca="true" t="shared" si="3" ref="H24:H33">G24/F24*100</f>
        <v>100</v>
      </c>
    </row>
    <row r="25" spans="1:8" ht="15.75" customHeight="1">
      <c r="A25" s="20" t="s">
        <v>0</v>
      </c>
      <c r="B25" s="8">
        <v>290</v>
      </c>
      <c r="C25" s="9" t="s">
        <v>11</v>
      </c>
      <c r="D25" s="50">
        <f>SUM(D41,D57,D74,D81,D82,D84)</f>
        <v>8</v>
      </c>
      <c r="E25" s="50">
        <f>SUM(E41,E57,E74,E81,E82,E84)</f>
        <v>-6</v>
      </c>
      <c r="F25" s="50">
        <f>SUM(F41,F57,F74,F81,F82,F84)</f>
        <v>2</v>
      </c>
      <c r="G25" s="50">
        <f>SUM(G41,G57,G74,G81,G82,G84)</f>
        <v>2</v>
      </c>
      <c r="H25" s="51">
        <f t="shared" si="3"/>
        <v>100</v>
      </c>
    </row>
    <row r="26" spans="1:8" ht="15.75">
      <c r="A26" s="20" t="s">
        <v>0</v>
      </c>
      <c r="B26" s="8">
        <v>300</v>
      </c>
      <c r="C26" s="9" t="s">
        <v>12</v>
      </c>
      <c r="D26" s="50">
        <f>SUM(D27:D28)</f>
        <v>48</v>
      </c>
      <c r="E26" s="50">
        <f>SUM(E27:E28)</f>
        <v>-4</v>
      </c>
      <c r="F26" s="50">
        <f>SUM(F27:F28)</f>
        <v>44</v>
      </c>
      <c r="G26" s="50">
        <f>SUM(G27:G28)</f>
        <v>44</v>
      </c>
      <c r="H26" s="51">
        <f t="shared" si="3"/>
        <v>100</v>
      </c>
    </row>
    <row r="27" spans="1:8" ht="15.75" hidden="1">
      <c r="A27" s="21" t="s">
        <v>0</v>
      </c>
      <c r="B27" s="10">
        <v>310</v>
      </c>
      <c r="C27" s="11" t="s">
        <v>13</v>
      </c>
      <c r="D27" s="52">
        <f aca="true" t="shared" si="4" ref="D27:F28">SUM(D43,D59,D76,D85)</f>
        <v>0</v>
      </c>
      <c r="E27" s="52">
        <f t="shared" si="4"/>
        <v>0</v>
      </c>
      <c r="F27" s="52">
        <f t="shared" si="4"/>
        <v>0</v>
      </c>
      <c r="G27" s="52">
        <f>SUM(G43,G59,G76,G85)</f>
        <v>0</v>
      </c>
      <c r="H27" s="53" t="e">
        <f t="shared" si="3"/>
        <v>#DIV/0!</v>
      </c>
    </row>
    <row r="28" spans="1:8" ht="15.75">
      <c r="A28" s="21" t="s">
        <v>0</v>
      </c>
      <c r="B28" s="10">
        <v>340</v>
      </c>
      <c r="C28" s="11" t="s">
        <v>14</v>
      </c>
      <c r="D28" s="52">
        <f t="shared" si="4"/>
        <v>48</v>
      </c>
      <c r="E28" s="52">
        <f t="shared" si="4"/>
        <v>-4</v>
      </c>
      <c r="F28" s="52">
        <f t="shared" si="4"/>
        <v>44</v>
      </c>
      <c r="G28" s="52">
        <f>SUM(G44,G60,G77,G86)</f>
        <v>44</v>
      </c>
      <c r="H28" s="53">
        <f t="shared" si="3"/>
        <v>100</v>
      </c>
    </row>
    <row r="29" spans="1:8" ht="15.75">
      <c r="A29" s="22" t="s">
        <v>16</v>
      </c>
      <c r="B29" s="12"/>
      <c r="C29" s="13"/>
      <c r="D29" s="54">
        <f>SUM(D13,D17,D24,D25,D26,)</f>
        <v>4639</v>
      </c>
      <c r="E29" s="54">
        <f>SUM(E13,E17,E24,E25,E26,)</f>
        <v>-57</v>
      </c>
      <c r="F29" s="54">
        <f>SUM(F13,F17,F24,F25,F26,)</f>
        <v>4582</v>
      </c>
      <c r="G29" s="54">
        <f>SUM(G13,G17,G24,G25,G26,)</f>
        <v>4582</v>
      </c>
      <c r="H29" s="55">
        <f t="shared" si="3"/>
        <v>100</v>
      </c>
    </row>
    <row r="30" spans="1:8" ht="15.75">
      <c r="A30" s="27" t="s">
        <v>15</v>
      </c>
      <c r="B30" s="8">
        <v>210</v>
      </c>
      <c r="C30" s="28" t="s">
        <v>26</v>
      </c>
      <c r="D30" s="50">
        <f>SUM(D31:D33)</f>
        <v>593</v>
      </c>
      <c r="E30" s="50">
        <f>SUM(E31:E33)</f>
        <v>-3</v>
      </c>
      <c r="F30" s="50">
        <f>SUM(F31:F33)</f>
        <v>590</v>
      </c>
      <c r="G30" s="50">
        <f>SUM(G31:G33)</f>
        <v>590</v>
      </c>
      <c r="H30" s="51">
        <f t="shared" si="3"/>
        <v>100</v>
      </c>
    </row>
    <row r="31" spans="1:8" ht="15.75">
      <c r="A31" s="32" t="s">
        <v>15</v>
      </c>
      <c r="B31" s="10">
        <v>211</v>
      </c>
      <c r="C31" s="11" t="s">
        <v>1</v>
      </c>
      <c r="D31" s="56">
        <v>456</v>
      </c>
      <c r="E31" s="56">
        <v>-3</v>
      </c>
      <c r="F31" s="56">
        <f>D31+E31</f>
        <v>453</v>
      </c>
      <c r="G31" s="56">
        <v>453</v>
      </c>
      <c r="H31" s="53">
        <f t="shared" si="3"/>
        <v>100</v>
      </c>
    </row>
    <row r="32" spans="1:8" ht="15.75" hidden="1">
      <c r="A32" s="32" t="s">
        <v>15</v>
      </c>
      <c r="B32" s="10">
        <v>212</v>
      </c>
      <c r="C32" s="11" t="s">
        <v>2</v>
      </c>
      <c r="D32" s="56">
        <v>0</v>
      </c>
      <c r="E32" s="56">
        <v>0</v>
      </c>
      <c r="F32" s="56">
        <f>D32+E32</f>
        <v>0</v>
      </c>
      <c r="G32" s="56">
        <v>0</v>
      </c>
      <c r="H32" s="53" t="e">
        <f t="shared" si="3"/>
        <v>#DIV/0!</v>
      </c>
    </row>
    <row r="33" spans="1:8" ht="15.75" customHeight="1">
      <c r="A33" s="32" t="s">
        <v>15</v>
      </c>
      <c r="B33" s="10">
        <v>213</v>
      </c>
      <c r="C33" s="11" t="s">
        <v>3</v>
      </c>
      <c r="D33" s="56">
        <v>137</v>
      </c>
      <c r="E33" s="56"/>
      <c r="F33" s="56">
        <f>D33+E33</f>
        <v>137</v>
      </c>
      <c r="G33" s="56">
        <v>137</v>
      </c>
      <c r="H33" s="53">
        <f t="shared" si="3"/>
        <v>100</v>
      </c>
    </row>
    <row r="34" spans="1:8" ht="15.75" hidden="1">
      <c r="A34" s="27" t="s">
        <v>15</v>
      </c>
      <c r="B34" s="8">
        <v>220</v>
      </c>
      <c r="C34" s="9" t="s">
        <v>4</v>
      </c>
      <c r="D34" s="50">
        <f>SUM(D35:D40)</f>
        <v>0</v>
      </c>
      <c r="E34" s="50">
        <f>SUM(E35:E40)</f>
        <v>0</v>
      </c>
      <c r="F34" s="50">
        <f>SUM(F35:F40)</f>
        <v>0</v>
      </c>
      <c r="G34" s="50">
        <f>SUM(G35:G40)</f>
        <v>0</v>
      </c>
      <c r="H34" s="51"/>
    </row>
    <row r="35" spans="1:8" ht="15.75" customHeight="1" hidden="1">
      <c r="A35" s="32" t="s">
        <v>15</v>
      </c>
      <c r="B35" s="10">
        <v>221</v>
      </c>
      <c r="C35" s="11" t="s">
        <v>5</v>
      </c>
      <c r="D35" s="56"/>
      <c r="E35" s="56"/>
      <c r="F35" s="56">
        <f aca="true" t="shared" si="5" ref="F35:F44">D35+E35</f>
        <v>0</v>
      </c>
      <c r="G35" s="56"/>
      <c r="H35" s="57"/>
    </row>
    <row r="36" spans="1:8" ht="15.75" customHeight="1" hidden="1">
      <c r="A36" s="32" t="s">
        <v>15</v>
      </c>
      <c r="B36" s="10">
        <v>222</v>
      </c>
      <c r="C36" s="11" t="s">
        <v>6</v>
      </c>
      <c r="D36" s="56">
        <v>0</v>
      </c>
      <c r="E36" s="56"/>
      <c r="F36" s="56">
        <f>D36+E36</f>
        <v>0</v>
      </c>
      <c r="G36" s="56">
        <v>0</v>
      </c>
      <c r="H36" s="57"/>
    </row>
    <row r="37" spans="1:8" ht="15.75" customHeight="1" hidden="1">
      <c r="A37" s="32" t="s">
        <v>15</v>
      </c>
      <c r="B37" s="10">
        <v>223</v>
      </c>
      <c r="C37" s="11" t="s">
        <v>7</v>
      </c>
      <c r="D37" s="56"/>
      <c r="E37" s="56"/>
      <c r="F37" s="56">
        <f t="shared" si="5"/>
        <v>0</v>
      </c>
      <c r="G37" s="56"/>
      <c r="H37" s="57"/>
    </row>
    <row r="38" spans="1:8" ht="15.75" customHeight="1" hidden="1">
      <c r="A38" s="32" t="s">
        <v>15</v>
      </c>
      <c r="B38" s="10">
        <v>224</v>
      </c>
      <c r="C38" s="11" t="s">
        <v>8</v>
      </c>
      <c r="D38" s="56"/>
      <c r="E38" s="56"/>
      <c r="F38" s="56">
        <f t="shared" si="5"/>
        <v>0</v>
      </c>
      <c r="G38" s="56"/>
      <c r="H38" s="57"/>
    </row>
    <row r="39" spans="1:8" ht="15.75" customHeight="1" hidden="1">
      <c r="A39" s="32" t="s">
        <v>15</v>
      </c>
      <c r="B39" s="10">
        <v>225</v>
      </c>
      <c r="C39" s="11" t="s">
        <v>9</v>
      </c>
      <c r="D39" s="56"/>
      <c r="E39" s="56"/>
      <c r="F39" s="56">
        <f t="shared" si="5"/>
        <v>0</v>
      </c>
      <c r="G39" s="56"/>
      <c r="H39" s="57"/>
    </row>
    <row r="40" spans="1:8" ht="15.75" customHeight="1" hidden="1">
      <c r="A40" s="32" t="s">
        <v>15</v>
      </c>
      <c r="B40" s="10">
        <v>226</v>
      </c>
      <c r="C40" s="11" t="s">
        <v>10</v>
      </c>
      <c r="D40" s="56"/>
      <c r="E40" s="56"/>
      <c r="F40" s="56">
        <f t="shared" si="5"/>
        <v>0</v>
      </c>
      <c r="G40" s="56"/>
      <c r="H40" s="57"/>
    </row>
    <row r="41" spans="1:8" ht="15.75" customHeight="1" hidden="1">
      <c r="A41" s="27" t="s">
        <v>15</v>
      </c>
      <c r="B41" s="8">
        <v>290</v>
      </c>
      <c r="C41" s="9" t="s">
        <v>11</v>
      </c>
      <c r="D41" s="58"/>
      <c r="E41" s="58"/>
      <c r="F41" s="58">
        <f t="shared" si="5"/>
        <v>0</v>
      </c>
      <c r="G41" s="58"/>
      <c r="H41" s="59"/>
    </row>
    <row r="42" spans="1:8" ht="15.75" customHeight="1" hidden="1">
      <c r="A42" s="27" t="s">
        <v>15</v>
      </c>
      <c r="B42" s="8">
        <v>300</v>
      </c>
      <c r="C42" s="9" t="s">
        <v>12</v>
      </c>
      <c r="D42" s="50">
        <f>SUM(D43:D44)</f>
        <v>0</v>
      </c>
      <c r="E42" s="50">
        <f>SUM(E43:E44)</f>
        <v>0</v>
      </c>
      <c r="F42" s="50">
        <f>SUM(F43:F44)</f>
        <v>0</v>
      </c>
      <c r="G42" s="50">
        <f>SUM(G43:G44)</f>
        <v>0</v>
      </c>
      <c r="H42" s="51"/>
    </row>
    <row r="43" spans="1:8" s="46" customFormat="1" ht="15.75" customHeight="1" hidden="1">
      <c r="A43" s="32" t="s">
        <v>15</v>
      </c>
      <c r="B43" s="10">
        <v>310</v>
      </c>
      <c r="C43" s="11" t="s">
        <v>13</v>
      </c>
      <c r="D43" s="56"/>
      <c r="E43" s="56"/>
      <c r="F43" s="56">
        <f t="shared" si="5"/>
        <v>0</v>
      </c>
      <c r="G43" s="56"/>
      <c r="H43" s="57"/>
    </row>
    <row r="44" spans="1:8" ht="15.75" customHeight="1" hidden="1">
      <c r="A44" s="32" t="s">
        <v>15</v>
      </c>
      <c r="B44" s="10">
        <v>340</v>
      </c>
      <c r="C44" s="11" t="s">
        <v>14</v>
      </c>
      <c r="D44" s="56"/>
      <c r="E44" s="56"/>
      <c r="F44" s="56">
        <f t="shared" si="5"/>
        <v>0</v>
      </c>
      <c r="G44" s="56"/>
      <c r="H44" s="57"/>
    </row>
    <row r="45" spans="1:8" ht="15.75" customHeight="1">
      <c r="A45" s="23"/>
      <c r="B45" s="12"/>
      <c r="C45" s="7" t="s">
        <v>17</v>
      </c>
      <c r="D45" s="54">
        <f>SUM(D30,D34,D41,D42)</f>
        <v>593</v>
      </c>
      <c r="E45" s="54">
        <f>SUM(E30,E34,E41,E42)</f>
        <v>-3</v>
      </c>
      <c r="F45" s="54">
        <f>SUM(F30,F34,F41,F42)</f>
        <v>590</v>
      </c>
      <c r="G45" s="54">
        <f>SUM(G30,G34,G41,G42)</f>
        <v>590</v>
      </c>
      <c r="H45" s="55">
        <f>G45/F45*100</f>
        <v>100</v>
      </c>
    </row>
    <row r="46" spans="1:8" ht="15.75" customHeight="1">
      <c r="A46" s="27" t="s">
        <v>18</v>
      </c>
      <c r="B46" s="8">
        <v>210</v>
      </c>
      <c r="C46" s="28" t="s">
        <v>26</v>
      </c>
      <c r="D46" s="50">
        <f>SUM(D47:D49)</f>
        <v>307</v>
      </c>
      <c r="E46" s="50">
        <f>SUM(E47:E49)</f>
        <v>-31</v>
      </c>
      <c r="F46" s="50">
        <f>SUM(F47:F49)</f>
        <v>276</v>
      </c>
      <c r="G46" s="50">
        <f>SUM(G47:G49)</f>
        <v>276</v>
      </c>
      <c r="H46" s="51">
        <f>G46/F46*100</f>
        <v>100</v>
      </c>
    </row>
    <row r="47" spans="1:8" ht="15.75">
      <c r="A47" s="32" t="s">
        <v>18</v>
      </c>
      <c r="B47" s="10">
        <v>211</v>
      </c>
      <c r="C47" s="11" t="s">
        <v>1</v>
      </c>
      <c r="D47" s="56">
        <v>239</v>
      </c>
      <c r="E47" s="56">
        <v>-31</v>
      </c>
      <c r="F47" s="56">
        <f>D47+E47</f>
        <v>208</v>
      </c>
      <c r="G47" s="56">
        <v>208</v>
      </c>
      <c r="H47" s="53">
        <f>G47/F47*100</f>
        <v>100</v>
      </c>
    </row>
    <row r="48" spans="1:8" ht="15.75" hidden="1">
      <c r="A48" s="32" t="s">
        <v>18</v>
      </c>
      <c r="B48" s="10">
        <v>212</v>
      </c>
      <c r="C48" s="11" t="s">
        <v>2</v>
      </c>
      <c r="D48" s="56"/>
      <c r="E48" s="56"/>
      <c r="F48" s="56">
        <f>D48+E48</f>
        <v>0</v>
      </c>
      <c r="G48" s="56"/>
      <c r="H48" s="53" t="e">
        <f>G48/F48*100</f>
        <v>#DIV/0!</v>
      </c>
    </row>
    <row r="49" spans="1:8" ht="15.75">
      <c r="A49" s="32" t="s">
        <v>18</v>
      </c>
      <c r="B49" s="10">
        <v>213</v>
      </c>
      <c r="C49" s="11" t="s">
        <v>3</v>
      </c>
      <c r="D49" s="56">
        <v>68</v>
      </c>
      <c r="E49" s="56"/>
      <c r="F49" s="56">
        <f>D49+E49</f>
        <v>68</v>
      </c>
      <c r="G49" s="56">
        <v>68</v>
      </c>
      <c r="H49" s="53">
        <f>G49/F49*100</f>
        <v>100</v>
      </c>
    </row>
    <row r="50" spans="1:8" ht="15.75" customHeight="1" hidden="1">
      <c r="A50" s="27" t="s">
        <v>18</v>
      </c>
      <c r="B50" s="8">
        <v>220</v>
      </c>
      <c r="C50" s="9" t="s">
        <v>4</v>
      </c>
      <c r="D50" s="50">
        <f>SUM(D51:D56)</f>
        <v>0</v>
      </c>
      <c r="E50" s="50">
        <f>SUM(E51:E56)</f>
        <v>0</v>
      </c>
      <c r="F50" s="50">
        <f>SUM(F51:F56)</f>
        <v>0</v>
      </c>
      <c r="G50" s="50">
        <f>SUM(G51:G56)</f>
        <v>0</v>
      </c>
      <c r="H50" s="51"/>
    </row>
    <row r="51" spans="1:8" ht="15.75" hidden="1">
      <c r="A51" s="32" t="s">
        <v>18</v>
      </c>
      <c r="B51" s="10">
        <v>221</v>
      </c>
      <c r="C51" s="11" t="s">
        <v>5</v>
      </c>
      <c r="D51" s="56"/>
      <c r="E51" s="56"/>
      <c r="F51" s="56">
        <f aca="true" t="shared" si="6" ref="F51:F56">D51+E51</f>
        <v>0</v>
      </c>
      <c r="G51" s="56"/>
      <c r="H51" s="57"/>
    </row>
    <row r="52" spans="1:8" ht="15.75" customHeight="1" hidden="1">
      <c r="A52" s="32" t="s">
        <v>18</v>
      </c>
      <c r="B52" s="10">
        <v>222</v>
      </c>
      <c r="C52" s="11" t="s">
        <v>6</v>
      </c>
      <c r="D52" s="56"/>
      <c r="E52" s="56"/>
      <c r="F52" s="56">
        <f t="shared" si="6"/>
        <v>0</v>
      </c>
      <c r="G52" s="56"/>
      <c r="H52" s="57"/>
    </row>
    <row r="53" spans="1:8" ht="15.75" customHeight="1" hidden="1">
      <c r="A53" s="32" t="s">
        <v>18</v>
      </c>
      <c r="B53" s="10">
        <v>223</v>
      </c>
      <c r="C53" s="11" t="s">
        <v>7</v>
      </c>
      <c r="D53" s="56"/>
      <c r="E53" s="56"/>
      <c r="F53" s="56">
        <f t="shared" si="6"/>
        <v>0</v>
      </c>
      <c r="G53" s="56"/>
      <c r="H53" s="57"/>
    </row>
    <row r="54" spans="1:8" ht="15.75" customHeight="1" hidden="1">
      <c r="A54" s="32" t="s">
        <v>18</v>
      </c>
      <c r="B54" s="10">
        <v>224</v>
      </c>
      <c r="C54" s="11" t="s">
        <v>8</v>
      </c>
      <c r="D54" s="56"/>
      <c r="E54" s="56"/>
      <c r="F54" s="56">
        <f t="shared" si="6"/>
        <v>0</v>
      </c>
      <c r="G54" s="56"/>
      <c r="H54" s="57"/>
    </row>
    <row r="55" spans="1:8" ht="15.75" customHeight="1" hidden="1">
      <c r="A55" s="32" t="s">
        <v>18</v>
      </c>
      <c r="B55" s="10">
        <v>225</v>
      </c>
      <c r="C55" s="11" t="s">
        <v>9</v>
      </c>
      <c r="D55" s="56"/>
      <c r="E55" s="56"/>
      <c r="F55" s="56">
        <f t="shared" si="6"/>
        <v>0</v>
      </c>
      <c r="G55" s="56"/>
      <c r="H55" s="57"/>
    </row>
    <row r="56" spans="1:8" ht="15.75" customHeight="1" hidden="1">
      <c r="A56" s="32" t="s">
        <v>18</v>
      </c>
      <c r="B56" s="10">
        <v>226</v>
      </c>
      <c r="C56" s="11" t="s">
        <v>10</v>
      </c>
      <c r="D56" s="56"/>
      <c r="E56" s="56"/>
      <c r="F56" s="56">
        <f t="shared" si="6"/>
        <v>0</v>
      </c>
      <c r="G56" s="56"/>
      <c r="H56" s="57"/>
    </row>
    <row r="57" spans="1:8" ht="15.75" customHeight="1" hidden="1">
      <c r="A57" s="27" t="s">
        <v>18</v>
      </c>
      <c r="B57" s="8">
        <v>290</v>
      </c>
      <c r="C57" s="9" t="s">
        <v>11</v>
      </c>
      <c r="D57" s="58">
        <v>0</v>
      </c>
      <c r="E57" s="58"/>
      <c r="F57" s="58">
        <f>D57+E57</f>
        <v>0</v>
      </c>
      <c r="G57" s="58">
        <v>0</v>
      </c>
      <c r="H57" s="59"/>
    </row>
    <row r="58" spans="1:8" ht="15.75" customHeight="1" hidden="1">
      <c r="A58" s="27" t="s">
        <v>18</v>
      </c>
      <c r="B58" s="8">
        <v>300</v>
      </c>
      <c r="C58" s="28" t="s">
        <v>12</v>
      </c>
      <c r="D58" s="50">
        <f>SUM(D59:D60)</f>
        <v>0</v>
      </c>
      <c r="E58" s="50">
        <f>SUM(E59:E60)</f>
        <v>0</v>
      </c>
      <c r="F58" s="50">
        <f>SUM(F59:F60)</f>
        <v>0</v>
      </c>
      <c r="G58" s="50">
        <f>SUM(G59:G60)</f>
        <v>0</v>
      </c>
      <c r="H58" s="51"/>
    </row>
    <row r="59" spans="1:8" s="46" customFormat="1" ht="15.75" hidden="1">
      <c r="A59" s="32" t="s">
        <v>18</v>
      </c>
      <c r="B59" s="10">
        <v>310</v>
      </c>
      <c r="C59" s="11" t="s">
        <v>13</v>
      </c>
      <c r="D59" s="56"/>
      <c r="E59" s="56"/>
      <c r="F59" s="56">
        <f>D59+E59</f>
        <v>0</v>
      </c>
      <c r="G59" s="56"/>
      <c r="H59" s="57"/>
    </row>
    <row r="60" spans="1:8" ht="15.75" customHeight="1" hidden="1">
      <c r="A60" s="32" t="s">
        <v>18</v>
      </c>
      <c r="B60" s="10">
        <v>340</v>
      </c>
      <c r="C60" s="11" t="s">
        <v>14</v>
      </c>
      <c r="D60" s="56"/>
      <c r="E60" s="56"/>
      <c r="F60" s="56">
        <f>D60+E60</f>
        <v>0</v>
      </c>
      <c r="G60" s="56"/>
      <c r="H60" s="57"/>
    </row>
    <row r="61" spans="1:8" ht="15.75" customHeight="1">
      <c r="A61" s="23"/>
      <c r="B61" s="12"/>
      <c r="C61" s="7" t="s">
        <v>17</v>
      </c>
      <c r="D61" s="54">
        <f>SUM(D46,D50,D57,D58)</f>
        <v>307</v>
      </c>
      <c r="E61" s="54">
        <f>SUM(E46,E50,E57,E58)</f>
        <v>-31</v>
      </c>
      <c r="F61" s="54">
        <f>SUM(F46,F50,F57,F58)</f>
        <v>276</v>
      </c>
      <c r="G61" s="54">
        <f>SUM(G46,G50,G57,G58)</f>
        <v>276</v>
      </c>
      <c r="H61" s="55">
        <f aca="true" t="shared" si="7" ref="H61:H66">G61/F61*100</f>
        <v>100</v>
      </c>
    </row>
    <row r="62" spans="1:8" ht="15.75" customHeight="1">
      <c r="A62" s="27" t="s">
        <v>19</v>
      </c>
      <c r="B62" s="8">
        <v>210</v>
      </c>
      <c r="C62" s="28" t="s">
        <v>26</v>
      </c>
      <c r="D62" s="50">
        <f>SUM(D63:D65)</f>
        <v>2633</v>
      </c>
      <c r="E62" s="50">
        <f>SUM(E63:E65)</f>
        <v>-12</v>
      </c>
      <c r="F62" s="50">
        <f>SUM(F63:F65)</f>
        <v>2621</v>
      </c>
      <c r="G62" s="50">
        <f>SUM(G63:G65)</f>
        <v>2621</v>
      </c>
      <c r="H62" s="51">
        <f t="shared" si="7"/>
        <v>100</v>
      </c>
    </row>
    <row r="63" spans="1:8" ht="15.75">
      <c r="A63" s="32" t="s">
        <v>19</v>
      </c>
      <c r="B63" s="10">
        <v>211</v>
      </c>
      <c r="C63" s="11" t="s">
        <v>1</v>
      </c>
      <c r="D63" s="56">
        <v>2016</v>
      </c>
      <c r="E63" s="56">
        <v>-15</v>
      </c>
      <c r="F63" s="56">
        <f>D63+E63</f>
        <v>2001</v>
      </c>
      <c r="G63" s="56">
        <v>2001</v>
      </c>
      <c r="H63" s="53">
        <f t="shared" si="7"/>
        <v>100</v>
      </c>
    </row>
    <row r="64" spans="1:8" ht="15.75">
      <c r="A64" s="32" t="s">
        <v>19</v>
      </c>
      <c r="B64" s="10">
        <v>212</v>
      </c>
      <c r="C64" s="11" t="s">
        <v>2</v>
      </c>
      <c r="D64" s="56">
        <v>14</v>
      </c>
      <c r="E64" s="56">
        <v>-1</v>
      </c>
      <c r="F64" s="56">
        <f>D64+E64</f>
        <v>13</v>
      </c>
      <c r="G64" s="56">
        <v>13</v>
      </c>
      <c r="H64" s="53">
        <f t="shared" si="7"/>
        <v>100</v>
      </c>
    </row>
    <row r="65" spans="1:8" ht="15.75">
      <c r="A65" s="32" t="s">
        <v>19</v>
      </c>
      <c r="B65" s="10">
        <v>213</v>
      </c>
      <c r="C65" s="11" t="s">
        <v>3</v>
      </c>
      <c r="D65" s="56">
        <v>603</v>
      </c>
      <c r="E65" s="56">
        <v>4</v>
      </c>
      <c r="F65" s="56">
        <f>D65+E65</f>
        <v>607</v>
      </c>
      <c r="G65" s="56">
        <v>607</v>
      </c>
      <c r="H65" s="53">
        <f t="shared" si="7"/>
        <v>100</v>
      </c>
    </row>
    <row r="66" spans="1:8" ht="15.75">
      <c r="A66" s="27" t="s">
        <v>19</v>
      </c>
      <c r="B66" s="8">
        <v>220</v>
      </c>
      <c r="C66" s="9" t="s">
        <v>4</v>
      </c>
      <c r="D66" s="50">
        <f>SUM(D67:D72)</f>
        <v>362</v>
      </c>
      <c r="E66" s="50">
        <f>SUM(E67:E72)</f>
        <v>-1</v>
      </c>
      <c r="F66" s="50">
        <f>SUM(F67:F72)</f>
        <v>361</v>
      </c>
      <c r="G66" s="50">
        <f>SUM(G67:G72)</f>
        <v>361</v>
      </c>
      <c r="H66" s="51">
        <f t="shared" si="7"/>
        <v>100</v>
      </c>
    </row>
    <row r="67" spans="1:8" ht="15.75">
      <c r="A67" s="32" t="s">
        <v>19</v>
      </c>
      <c r="B67" s="10">
        <v>221</v>
      </c>
      <c r="C67" s="11" t="s">
        <v>5</v>
      </c>
      <c r="D67" s="56">
        <v>31</v>
      </c>
      <c r="E67" s="56"/>
      <c r="F67" s="56">
        <f aca="true" t="shared" si="8" ref="F67:F74">D67+E67</f>
        <v>31</v>
      </c>
      <c r="G67" s="56">
        <v>31</v>
      </c>
      <c r="H67" s="53">
        <f aca="true" t="shared" si="9" ref="H67:H72">G67/F67*100</f>
        <v>100</v>
      </c>
    </row>
    <row r="68" spans="1:8" ht="15.75" customHeight="1">
      <c r="A68" s="32" t="s">
        <v>19</v>
      </c>
      <c r="B68" s="10">
        <v>222</v>
      </c>
      <c r="C68" s="11" t="s">
        <v>6</v>
      </c>
      <c r="D68" s="56">
        <v>10</v>
      </c>
      <c r="E68" s="56">
        <v>-2</v>
      </c>
      <c r="F68" s="56">
        <f t="shared" si="8"/>
        <v>8</v>
      </c>
      <c r="G68" s="56">
        <v>8</v>
      </c>
      <c r="H68" s="53">
        <f t="shared" si="9"/>
        <v>100</v>
      </c>
    </row>
    <row r="69" spans="1:8" ht="15.75">
      <c r="A69" s="32" t="s">
        <v>19</v>
      </c>
      <c r="B69" s="10">
        <v>223</v>
      </c>
      <c r="C69" s="11" t="s">
        <v>7</v>
      </c>
      <c r="D69" s="56">
        <v>130</v>
      </c>
      <c r="E69" s="56">
        <v>1</v>
      </c>
      <c r="F69" s="56">
        <f t="shared" si="8"/>
        <v>131</v>
      </c>
      <c r="G69" s="56">
        <v>131</v>
      </c>
      <c r="H69" s="53">
        <f t="shared" si="9"/>
        <v>100</v>
      </c>
    </row>
    <row r="70" spans="1:8" ht="15.75" hidden="1">
      <c r="A70" s="32" t="s">
        <v>19</v>
      </c>
      <c r="B70" s="10">
        <v>224</v>
      </c>
      <c r="C70" s="11" t="s">
        <v>8</v>
      </c>
      <c r="D70" s="56"/>
      <c r="E70" s="56"/>
      <c r="F70" s="56">
        <f t="shared" si="8"/>
        <v>0</v>
      </c>
      <c r="G70" s="56"/>
      <c r="H70" s="53" t="e">
        <f t="shared" si="9"/>
        <v>#DIV/0!</v>
      </c>
    </row>
    <row r="71" spans="1:8" ht="15.75" customHeight="1">
      <c r="A71" s="32" t="s">
        <v>19</v>
      </c>
      <c r="B71" s="10">
        <v>225</v>
      </c>
      <c r="C71" s="11" t="s">
        <v>9</v>
      </c>
      <c r="D71" s="56">
        <v>75</v>
      </c>
      <c r="E71" s="56"/>
      <c r="F71" s="56">
        <f t="shared" si="8"/>
        <v>75</v>
      </c>
      <c r="G71" s="56">
        <v>75</v>
      </c>
      <c r="H71" s="53">
        <f t="shared" si="9"/>
        <v>100</v>
      </c>
    </row>
    <row r="72" spans="1:8" ht="15.75">
      <c r="A72" s="32" t="s">
        <v>19</v>
      </c>
      <c r="B72" s="10">
        <v>226</v>
      </c>
      <c r="C72" s="11" t="s">
        <v>10</v>
      </c>
      <c r="D72" s="56">
        <v>116</v>
      </c>
      <c r="E72" s="56"/>
      <c r="F72" s="56">
        <f t="shared" si="8"/>
        <v>116</v>
      </c>
      <c r="G72" s="56">
        <v>116</v>
      </c>
      <c r="H72" s="53">
        <f t="shared" si="9"/>
        <v>100</v>
      </c>
    </row>
    <row r="73" spans="1:8" ht="15.75" customHeight="1">
      <c r="A73" s="27" t="s">
        <v>19</v>
      </c>
      <c r="B73" s="8">
        <v>251</v>
      </c>
      <c r="C73" s="28" t="s">
        <v>67</v>
      </c>
      <c r="D73" s="58">
        <v>27</v>
      </c>
      <c r="E73" s="58"/>
      <c r="F73" s="56">
        <f t="shared" si="8"/>
        <v>27</v>
      </c>
      <c r="G73" s="58">
        <v>27</v>
      </c>
      <c r="H73" s="51">
        <f>G73/F73*100</f>
        <v>100</v>
      </c>
    </row>
    <row r="74" spans="1:8" ht="15.75">
      <c r="A74" s="27" t="s">
        <v>19</v>
      </c>
      <c r="B74" s="8">
        <v>290</v>
      </c>
      <c r="C74" s="9" t="s">
        <v>11</v>
      </c>
      <c r="D74" s="58">
        <v>1</v>
      </c>
      <c r="E74" s="58"/>
      <c r="F74" s="58">
        <f t="shared" si="8"/>
        <v>1</v>
      </c>
      <c r="G74" s="58">
        <v>1</v>
      </c>
      <c r="H74" s="51">
        <f>G74/F74*100</f>
        <v>100</v>
      </c>
    </row>
    <row r="75" spans="1:8" ht="15.75">
      <c r="A75" s="27" t="s">
        <v>19</v>
      </c>
      <c r="B75" s="8">
        <v>300</v>
      </c>
      <c r="C75" s="9" t="s">
        <v>12</v>
      </c>
      <c r="D75" s="50">
        <f>SUM(D76:D77)</f>
        <v>48</v>
      </c>
      <c r="E75" s="50">
        <f>SUM(E76:E77)</f>
        <v>-4</v>
      </c>
      <c r="F75" s="50">
        <f>SUM(F76:F77)</f>
        <v>44</v>
      </c>
      <c r="G75" s="50">
        <f>SUM(G76:G77)</f>
        <v>44</v>
      </c>
      <c r="H75" s="51">
        <f>G75/F75*100</f>
        <v>100</v>
      </c>
    </row>
    <row r="76" spans="1:8" s="46" customFormat="1" ht="15.75" customHeight="1" hidden="1">
      <c r="A76" s="32" t="s">
        <v>19</v>
      </c>
      <c r="B76" s="10">
        <v>310</v>
      </c>
      <c r="C76" s="11" t="s">
        <v>13</v>
      </c>
      <c r="D76" s="56">
        <v>0</v>
      </c>
      <c r="E76" s="56"/>
      <c r="F76" s="56">
        <f>D76+E76</f>
        <v>0</v>
      </c>
      <c r="G76" s="56"/>
      <c r="H76" s="57"/>
    </row>
    <row r="77" spans="1:8" s="46" customFormat="1" ht="15.75" customHeight="1">
      <c r="A77" s="32" t="s">
        <v>19</v>
      </c>
      <c r="B77" s="10">
        <v>340</v>
      </c>
      <c r="C77" s="11" t="s">
        <v>14</v>
      </c>
      <c r="D77" s="56">
        <v>48</v>
      </c>
      <c r="E77" s="56">
        <v>-4</v>
      </c>
      <c r="F77" s="56">
        <f>D77+E77</f>
        <v>44</v>
      </c>
      <c r="G77" s="56">
        <v>44</v>
      </c>
      <c r="H77" s="53">
        <f>G77/F77*100</f>
        <v>100</v>
      </c>
    </row>
    <row r="78" spans="1:8" s="46" customFormat="1" ht="15.75">
      <c r="A78" s="23"/>
      <c r="B78" s="12"/>
      <c r="C78" s="7" t="s">
        <v>17</v>
      </c>
      <c r="D78" s="54">
        <f>SUM(D62,D66,D73,D74,D75)</f>
        <v>3071</v>
      </c>
      <c r="E78" s="54">
        <f>SUM(E62,E66,E73,E74,E75)</f>
        <v>-17</v>
      </c>
      <c r="F78" s="54">
        <f>SUM(F62,F66,F73,F74,F75)</f>
        <v>3054</v>
      </c>
      <c r="G78" s="54">
        <f>SUM(G62,G66,G73,G74,G75)</f>
        <v>3054</v>
      </c>
      <c r="H78" s="55">
        <f>G78/F78*100</f>
        <v>100</v>
      </c>
    </row>
    <row r="79" spans="1:8" ht="15.75">
      <c r="A79" s="27" t="s">
        <v>66</v>
      </c>
      <c r="B79" s="8">
        <v>251</v>
      </c>
      <c r="C79" s="28" t="s">
        <v>67</v>
      </c>
      <c r="D79" s="60">
        <v>661</v>
      </c>
      <c r="E79" s="60"/>
      <c r="F79" s="58">
        <f>D79+E79</f>
        <v>661</v>
      </c>
      <c r="G79" s="60">
        <v>661</v>
      </c>
      <c r="H79" s="51">
        <f>G79/F79*100</f>
        <v>100</v>
      </c>
    </row>
    <row r="80" spans="1:8" ht="15.75">
      <c r="A80" s="23"/>
      <c r="B80" s="12"/>
      <c r="C80" s="7" t="s">
        <v>17</v>
      </c>
      <c r="D80" s="54">
        <f>D79</f>
        <v>661</v>
      </c>
      <c r="E80" s="54">
        <f>E79</f>
        <v>0</v>
      </c>
      <c r="F80" s="54">
        <f>F79</f>
        <v>661</v>
      </c>
      <c r="G80" s="54">
        <f>G79</f>
        <v>661</v>
      </c>
      <c r="H80" s="55">
        <f>G80/F80*100</f>
        <v>100</v>
      </c>
    </row>
    <row r="81" spans="1:8" ht="15.75" hidden="1">
      <c r="A81" s="24" t="s">
        <v>68</v>
      </c>
      <c r="B81" s="6">
        <v>290</v>
      </c>
      <c r="C81" s="47" t="s">
        <v>69</v>
      </c>
      <c r="D81" s="61"/>
      <c r="E81" s="61"/>
      <c r="F81" s="61">
        <f aca="true" t="shared" si="10" ref="F81:F86">D81+E81</f>
        <v>0</v>
      </c>
      <c r="G81" s="61"/>
      <c r="H81" s="62"/>
    </row>
    <row r="82" spans="1:8" ht="15.75">
      <c r="A82" s="24" t="s">
        <v>20</v>
      </c>
      <c r="B82" s="6">
        <v>290</v>
      </c>
      <c r="C82" s="47" t="s">
        <v>21</v>
      </c>
      <c r="D82" s="61">
        <v>5</v>
      </c>
      <c r="E82" s="61">
        <v>-5</v>
      </c>
      <c r="F82" s="61">
        <f t="shared" si="10"/>
        <v>0</v>
      </c>
      <c r="G82" s="61">
        <v>0</v>
      </c>
      <c r="H82" s="62">
        <v>0</v>
      </c>
    </row>
    <row r="83" spans="1:8" ht="15.75" hidden="1">
      <c r="A83" s="24" t="s">
        <v>61</v>
      </c>
      <c r="B83" s="6">
        <v>226</v>
      </c>
      <c r="C83" s="47" t="s">
        <v>22</v>
      </c>
      <c r="D83" s="61"/>
      <c r="E83" s="61"/>
      <c r="F83" s="61">
        <f t="shared" si="10"/>
        <v>0</v>
      </c>
      <c r="G83" s="61"/>
      <c r="H83" s="62"/>
    </row>
    <row r="84" spans="1:8" ht="15.75">
      <c r="A84" s="24" t="s">
        <v>61</v>
      </c>
      <c r="B84" s="6">
        <v>290</v>
      </c>
      <c r="C84" s="47" t="s">
        <v>22</v>
      </c>
      <c r="D84" s="61">
        <v>2</v>
      </c>
      <c r="E84" s="61">
        <v>-1</v>
      </c>
      <c r="F84" s="61">
        <f t="shared" si="10"/>
        <v>1</v>
      </c>
      <c r="G84" s="61">
        <v>1</v>
      </c>
      <c r="H84" s="62">
        <f>G84/F84*100</f>
        <v>100</v>
      </c>
    </row>
    <row r="85" spans="1:8" ht="15.75" hidden="1">
      <c r="A85" s="24" t="s">
        <v>61</v>
      </c>
      <c r="B85" s="6">
        <v>310</v>
      </c>
      <c r="C85" s="47" t="s">
        <v>22</v>
      </c>
      <c r="D85" s="61"/>
      <c r="E85" s="61"/>
      <c r="F85" s="61">
        <f t="shared" si="10"/>
        <v>0</v>
      </c>
      <c r="G85" s="61"/>
      <c r="H85" s="62"/>
    </row>
    <row r="86" spans="1:8" ht="15.75" hidden="1">
      <c r="A86" s="24" t="s">
        <v>61</v>
      </c>
      <c r="B86" s="6">
        <v>340</v>
      </c>
      <c r="C86" s="47" t="s">
        <v>22</v>
      </c>
      <c r="D86" s="61"/>
      <c r="E86" s="61"/>
      <c r="F86" s="61">
        <f t="shared" si="10"/>
        <v>0</v>
      </c>
      <c r="G86" s="61"/>
      <c r="H86" s="62"/>
    </row>
    <row r="87" spans="1:8" ht="15.75">
      <c r="A87" s="78" t="s">
        <v>24</v>
      </c>
      <c r="B87" s="79"/>
      <c r="C87" s="79"/>
      <c r="D87" s="54">
        <f>SUM(D84,D82,D81,D80,D78,D61,D45,D83,D86,D85)</f>
        <v>4639</v>
      </c>
      <c r="E87" s="54">
        <f>SUM(E84,E82,E81,E80,E78,E61,E45,E83,E86,E85)</f>
        <v>-57</v>
      </c>
      <c r="F87" s="54">
        <f>SUM(F84,F82,F81,F80,F78,F61,F45,F83,F86,F85)</f>
        <v>4582</v>
      </c>
      <c r="G87" s="54">
        <f>SUM(G84,G82,G81,G80,G78,G61,G45,G83,G86,G85)</f>
        <v>4582</v>
      </c>
      <c r="H87" s="55">
        <f>G87/F87*100</f>
        <v>100</v>
      </c>
    </row>
    <row r="88" spans="1:8" ht="15.75">
      <c r="A88" s="19" t="s">
        <v>45</v>
      </c>
      <c r="B88" s="15"/>
      <c r="C88" s="16"/>
      <c r="D88" s="63"/>
      <c r="E88" s="63"/>
      <c r="F88" s="63"/>
      <c r="G88" s="63"/>
      <c r="H88" s="64"/>
    </row>
    <row r="89" spans="1:8" ht="20.25" customHeight="1">
      <c r="A89" s="27" t="s">
        <v>72</v>
      </c>
      <c r="B89" s="8">
        <v>210</v>
      </c>
      <c r="C89" s="28" t="s">
        <v>26</v>
      </c>
      <c r="D89" s="50">
        <f>SUM(D90:D92)</f>
        <v>64</v>
      </c>
      <c r="E89" s="50">
        <f>SUM(E90:E92)</f>
        <v>6</v>
      </c>
      <c r="F89" s="50">
        <f>SUM(F90:F92)</f>
        <v>70</v>
      </c>
      <c r="G89" s="50">
        <f>SUM(G90:G92)</f>
        <v>70</v>
      </c>
      <c r="H89" s="51">
        <f>G89/F89*100</f>
        <v>100</v>
      </c>
    </row>
    <row r="90" spans="1:8" ht="15.75">
      <c r="A90" s="32" t="s">
        <v>34</v>
      </c>
      <c r="B90" s="10">
        <v>211</v>
      </c>
      <c r="C90" s="11" t="s">
        <v>1</v>
      </c>
      <c r="D90" s="65">
        <v>49</v>
      </c>
      <c r="E90" s="65">
        <v>5</v>
      </c>
      <c r="F90" s="56">
        <f>D90+E90</f>
        <v>54</v>
      </c>
      <c r="G90" s="65">
        <v>54</v>
      </c>
      <c r="H90" s="53">
        <f>G90/F90*100</f>
        <v>100</v>
      </c>
    </row>
    <row r="91" spans="1:8" ht="15.75" hidden="1">
      <c r="A91" s="32" t="s">
        <v>34</v>
      </c>
      <c r="B91" s="10">
        <v>212</v>
      </c>
      <c r="C91" s="11" t="s">
        <v>2</v>
      </c>
      <c r="D91" s="65"/>
      <c r="E91" s="65"/>
      <c r="F91" s="56">
        <f>D91+E91</f>
        <v>0</v>
      </c>
      <c r="G91" s="65"/>
      <c r="H91" s="53" t="e">
        <f>G91/F91*100</f>
        <v>#DIV/0!</v>
      </c>
    </row>
    <row r="92" spans="1:8" ht="15.75" customHeight="1">
      <c r="A92" s="32" t="s">
        <v>34</v>
      </c>
      <c r="B92" s="10">
        <v>213</v>
      </c>
      <c r="C92" s="11" t="s">
        <v>3</v>
      </c>
      <c r="D92" s="65">
        <v>15</v>
      </c>
      <c r="E92" s="65">
        <v>1</v>
      </c>
      <c r="F92" s="56">
        <f>D92+E92</f>
        <v>16</v>
      </c>
      <c r="G92" s="65">
        <v>16</v>
      </c>
      <c r="H92" s="53">
        <f>G92/F92*100</f>
        <v>100</v>
      </c>
    </row>
    <row r="93" spans="1:8" ht="15.75" hidden="1">
      <c r="A93" s="27" t="s">
        <v>72</v>
      </c>
      <c r="B93" s="8">
        <v>220</v>
      </c>
      <c r="C93" s="9" t="s">
        <v>4</v>
      </c>
      <c r="D93" s="50">
        <f>SUM(D94:D99)</f>
        <v>0</v>
      </c>
      <c r="E93" s="50">
        <f>SUM(E94:E99)</f>
        <v>0</v>
      </c>
      <c r="F93" s="50">
        <f>SUM(F94:F99)</f>
        <v>0</v>
      </c>
      <c r="G93" s="50">
        <f>SUM(G94:G99)</f>
        <v>0</v>
      </c>
      <c r="H93" s="51"/>
    </row>
    <row r="94" spans="1:8" ht="15.75" customHeight="1" hidden="1">
      <c r="A94" s="32" t="s">
        <v>34</v>
      </c>
      <c r="B94" s="10">
        <v>221</v>
      </c>
      <c r="C94" s="11" t="s">
        <v>5</v>
      </c>
      <c r="D94" s="65">
        <v>0</v>
      </c>
      <c r="E94" s="65"/>
      <c r="F94" s="56">
        <f aca="true" t="shared" si="11" ref="F94:F100">D94+E94</f>
        <v>0</v>
      </c>
      <c r="G94" s="65"/>
      <c r="H94" s="71"/>
    </row>
    <row r="95" spans="1:8" ht="15.75" customHeight="1" hidden="1">
      <c r="A95" s="32" t="s">
        <v>34</v>
      </c>
      <c r="B95" s="10">
        <v>222</v>
      </c>
      <c r="C95" s="11" t="s">
        <v>6</v>
      </c>
      <c r="D95" s="65">
        <v>0</v>
      </c>
      <c r="E95" s="65"/>
      <c r="F95" s="56">
        <f t="shared" si="11"/>
        <v>0</v>
      </c>
      <c r="G95" s="65"/>
      <c r="H95" s="71"/>
    </row>
    <row r="96" spans="1:8" ht="15.75" customHeight="1" hidden="1">
      <c r="A96" s="32" t="s">
        <v>34</v>
      </c>
      <c r="B96" s="10">
        <v>223</v>
      </c>
      <c r="C96" s="11" t="s">
        <v>7</v>
      </c>
      <c r="D96" s="65"/>
      <c r="E96" s="65"/>
      <c r="F96" s="56">
        <f t="shared" si="11"/>
        <v>0</v>
      </c>
      <c r="G96" s="65"/>
      <c r="H96" s="71"/>
    </row>
    <row r="97" spans="1:8" ht="15.75" customHeight="1" hidden="1">
      <c r="A97" s="32" t="s">
        <v>34</v>
      </c>
      <c r="B97" s="10">
        <v>224</v>
      </c>
      <c r="C97" s="11" t="s">
        <v>8</v>
      </c>
      <c r="D97" s="65"/>
      <c r="E97" s="65"/>
      <c r="F97" s="56">
        <f t="shared" si="11"/>
        <v>0</v>
      </c>
      <c r="G97" s="65"/>
      <c r="H97" s="71"/>
    </row>
    <row r="98" spans="1:8" ht="15.75" customHeight="1" hidden="1">
      <c r="A98" s="32" t="s">
        <v>34</v>
      </c>
      <c r="B98" s="10">
        <v>225</v>
      </c>
      <c r="C98" s="11" t="s">
        <v>9</v>
      </c>
      <c r="D98" s="65"/>
      <c r="E98" s="65"/>
      <c r="F98" s="56">
        <f t="shared" si="11"/>
        <v>0</v>
      </c>
      <c r="G98" s="65"/>
      <c r="H98" s="71"/>
    </row>
    <row r="99" spans="1:8" ht="15.75" customHeight="1" hidden="1">
      <c r="A99" s="32" t="s">
        <v>34</v>
      </c>
      <c r="B99" s="10">
        <v>226</v>
      </c>
      <c r="C99" s="11" t="s">
        <v>10</v>
      </c>
      <c r="D99" s="65"/>
      <c r="E99" s="65"/>
      <c r="F99" s="56">
        <f t="shared" si="11"/>
        <v>0</v>
      </c>
      <c r="G99" s="65"/>
      <c r="H99" s="71"/>
    </row>
    <row r="100" spans="1:8" ht="15.75" customHeight="1" hidden="1">
      <c r="A100" s="27" t="s">
        <v>72</v>
      </c>
      <c r="B100" s="8">
        <v>290</v>
      </c>
      <c r="C100" s="9" t="s">
        <v>11</v>
      </c>
      <c r="D100" s="65"/>
      <c r="E100" s="65"/>
      <c r="F100" s="56">
        <f t="shared" si="11"/>
        <v>0</v>
      </c>
      <c r="G100" s="65"/>
      <c r="H100" s="71"/>
    </row>
    <row r="101" spans="1:8" s="46" customFormat="1" ht="15.75" customHeight="1">
      <c r="A101" s="27" t="s">
        <v>72</v>
      </c>
      <c r="B101" s="8">
        <v>300</v>
      </c>
      <c r="C101" s="9" t="s">
        <v>12</v>
      </c>
      <c r="D101" s="50">
        <f>SUM(D102:D103)</f>
        <v>6</v>
      </c>
      <c r="E101" s="50">
        <f>SUM(E102:E103)</f>
        <v>-6</v>
      </c>
      <c r="F101" s="50">
        <f>SUM(F102:F103)</f>
        <v>0</v>
      </c>
      <c r="G101" s="50">
        <f>SUM(G102:G103)</f>
        <v>0</v>
      </c>
      <c r="H101" s="51">
        <v>0</v>
      </c>
    </row>
    <row r="102" spans="1:8" ht="15.75" hidden="1">
      <c r="A102" s="32" t="s">
        <v>34</v>
      </c>
      <c r="B102" s="10">
        <v>310</v>
      </c>
      <c r="C102" s="11" t="s">
        <v>13</v>
      </c>
      <c r="D102" s="65"/>
      <c r="E102" s="65"/>
      <c r="F102" s="56">
        <f>D102+E102</f>
        <v>0</v>
      </c>
      <c r="G102" s="65"/>
      <c r="H102" s="71"/>
    </row>
    <row r="103" spans="1:8" ht="15.75">
      <c r="A103" s="32" t="s">
        <v>34</v>
      </c>
      <c r="B103" s="10">
        <v>340</v>
      </c>
      <c r="C103" s="11" t="s">
        <v>14</v>
      </c>
      <c r="D103" s="65">
        <v>6</v>
      </c>
      <c r="E103" s="65">
        <v>-6</v>
      </c>
      <c r="F103" s="56">
        <f>D103+E103</f>
        <v>0</v>
      </c>
      <c r="G103" s="65">
        <v>0</v>
      </c>
      <c r="H103" s="53">
        <v>0</v>
      </c>
    </row>
    <row r="104" spans="1:8" ht="15.75" customHeight="1">
      <c r="A104" s="78" t="s">
        <v>25</v>
      </c>
      <c r="B104" s="79"/>
      <c r="C104" s="79"/>
      <c r="D104" s="54">
        <f>SUM(D89,D93,D100,D101)</f>
        <v>70</v>
      </c>
      <c r="E104" s="54">
        <f>SUM(E89,E93,E100,E101)</f>
        <v>0</v>
      </c>
      <c r="F104" s="54">
        <f>SUM(F89,F93,F100,F101)</f>
        <v>70</v>
      </c>
      <c r="G104" s="54">
        <f>SUM(G89,G93,G100,G101)</f>
        <v>70</v>
      </c>
      <c r="H104" s="55">
        <f>G104/F104*100</f>
        <v>100</v>
      </c>
    </row>
    <row r="105" spans="1:8" ht="38.25" customHeight="1">
      <c r="A105" s="85" t="s">
        <v>73</v>
      </c>
      <c r="B105" s="86"/>
      <c r="C105" s="86"/>
      <c r="D105" s="63"/>
      <c r="E105" s="63"/>
      <c r="F105" s="63"/>
      <c r="G105" s="63"/>
      <c r="H105" s="64"/>
    </row>
    <row r="106" spans="1:8" ht="39.75" customHeight="1" hidden="1">
      <c r="A106" s="36"/>
      <c r="B106" s="84" t="s">
        <v>79</v>
      </c>
      <c r="C106" s="84"/>
      <c r="D106" s="54">
        <f>SUM(D107,D110)</f>
        <v>0</v>
      </c>
      <c r="E106" s="54">
        <f>SUM(E107,E110)</f>
        <v>0</v>
      </c>
      <c r="F106" s="54">
        <f>SUM(F107,F110)</f>
        <v>0</v>
      </c>
      <c r="G106" s="54">
        <f>SUM(G107,G110)</f>
        <v>0</v>
      </c>
      <c r="H106" s="55"/>
    </row>
    <row r="107" spans="1:8" ht="45.75" customHeight="1" hidden="1">
      <c r="A107" s="27" t="s">
        <v>76</v>
      </c>
      <c r="B107" s="8">
        <v>220</v>
      </c>
      <c r="C107" s="9" t="s">
        <v>4</v>
      </c>
      <c r="D107" s="50">
        <f>SUM(D108,D109)</f>
        <v>0</v>
      </c>
      <c r="E107" s="50">
        <f>SUM(E108,E109)</f>
        <v>0</v>
      </c>
      <c r="F107" s="50">
        <f>SUM(F108,F109)</f>
        <v>0</v>
      </c>
      <c r="G107" s="50">
        <f>SUM(G108,G109)</f>
        <v>0</v>
      </c>
      <c r="H107" s="51"/>
    </row>
    <row r="108" spans="1:8" ht="15.75" customHeight="1" hidden="1">
      <c r="A108" s="32" t="s">
        <v>76</v>
      </c>
      <c r="B108" s="10">
        <v>225</v>
      </c>
      <c r="C108" s="11" t="s">
        <v>9</v>
      </c>
      <c r="D108" s="56"/>
      <c r="E108" s="56"/>
      <c r="F108" s="56">
        <f>D108+E108</f>
        <v>0</v>
      </c>
      <c r="G108" s="56"/>
      <c r="H108" s="57"/>
    </row>
    <row r="109" spans="1:8" ht="15.75" customHeight="1" hidden="1">
      <c r="A109" s="32" t="s">
        <v>76</v>
      </c>
      <c r="B109" s="10">
        <v>226</v>
      </c>
      <c r="C109" s="11" t="s">
        <v>10</v>
      </c>
      <c r="D109" s="56"/>
      <c r="E109" s="56"/>
      <c r="F109" s="56">
        <f>D109+E109</f>
        <v>0</v>
      </c>
      <c r="G109" s="56"/>
      <c r="H109" s="57"/>
    </row>
    <row r="110" spans="1:8" ht="15.75" customHeight="1" hidden="1">
      <c r="A110" s="27" t="s">
        <v>76</v>
      </c>
      <c r="B110" s="8">
        <v>300</v>
      </c>
      <c r="C110" s="9" t="s">
        <v>12</v>
      </c>
      <c r="D110" s="50">
        <f>SUM(D111,D112)</f>
        <v>0</v>
      </c>
      <c r="E110" s="50">
        <f>SUM(E111,E112)</f>
        <v>0</v>
      </c>
      <c r="F110" s="50">
        <f>SUM(F111,F112)</f>
        <v>0</v>
      </c>
      <c r="G110" s="50">
        <f>SUM(G111,G112)</f>
        <v>0</v>
      </c>
      <c r="H110" s="51"/>
    </row>
    <row r="111" spans="1:8" ht="15.75" customHeight="1" hidden="1">
      <c r="A111" s="32" t="s">
        <v>76</v>
      </c>
      <c r="B111" s="10">
        <v>310</v>
      </c>
      <c r="C111" s="11" t="s">
        <v>13</v>
      </c>
      <c r="D111" s="56"/>
      <c r="E111" s="56"/>
      <c r="F111" s="56">
        <f>D111+E111</f>
        <v>0</v>
      </c>
      <c r="G111" s="56"/>
      <c r="H111" s="57"/>
    </row>
    <row r="112" spans="1:8" ht="15.75" hidden="1">
      <c r="A112" s="32" t="s">
        <v>76</v>
      </c>
      <c r="B112" s="10">
        <v>340</v>
      </c>
      <c r="C112" s="11" t="s">
        <v>14</v>
      </c>
      <c r="D112" s="56"/>
      <c r="E112" s="56"/>
      <c r="F112" s="56">
        <f>D112+E112</f>
        <v>0</v>
      </c>
      <c r="G112" s="56"/>
      <c r="H112" s="57"/>
    </row>
    <row r="113" spans="1:8" ht="36.75" customHeight="1">
      <c r="A113" s="36"/>
      <c r="B113" s="84" t="s">
        <v>77</v>
      </c>
      <c r="C113" s="84"/>
      <c r="D113" s="54">
        <f>SUM(D114,D117)</f>
        <v>21</v>
      </c>
      <c r="E113" s="54">
        <f>SUM(E114,E117)</f>
        <v>0</v>
      </c>
      <c r="F113" s="54">
        <f>SUM(F114,F117)</f>
        <v>21</v>
      </c>
      <c r="G113" s="54">
        <f>SUM(G114,G117)</f>
        <v>21</v>
      </c>
      <c r="H113" s="55">
        <f>G113/F113*100</f>
        <v>100</v>
      </c>
    </row>
    <row r="114" spans="1:8" ht="30.75" customHeight="1">
      <c r="A114" s="27" t="s">
        <v>78</v>
      </c>
      <c r="B114" s="8">
        <v>220</v>
      </c>
      <c r="C114" s="9" t="s">
        <v>4</v>
      </c>
      <c r="D114" s="50">
        <f>SUM(D115,D116)</f>
        <v>21</v>
      </c>
      <c r="E114" s="50">
        <f>SUM(E115,E116)</f>
        <v>0</v>
      </c>
      <c r="F114" s="50">
        <f>SUM(F115,F116)</f>
        <v>21</v>
      </c>
      <c r="G114" s="50">
        <f>SUM(G115,G116)</f>
        <v>21</v>
      </c>
      <c r="H114" s="51">
        <f>G114/F114*100</f>
        <v>100</v>
      </c>
    </row>
    <row r="115" spans="1:8" ht="15.75" customHeight="1" hidden="1">
      <c r="A115" s="32" t="s">
        <v>78</v>
      </c>
      <c r="B115" s="10">
        <v>225</v>
      </c>
      <c r="C115" s="11" t="s">
        <v>9</v>
      </c>
      <c r="D115" s="56">
        <v>0</v>
      </c>
      <c r="E115" s="56"/>
      <c r="F115" s="56">
        <f>D115+E115</f>
        <v>0</v>
      </c>
      <c r="G115" s="56"/>
      <c r="H115" s="57"/>
    </row>
    <row r="116" spans="1:8" ht="15.75" customHeight="1">
      <c r="A116" s="32" t="s">
        <v>78</v>
      </c>
      <c r="B116" s="10">
        <v>226</v>
      </c>
      <c r="C116" s="11" t="s">
        <v>10</v>
      </c>
      <c r="D116" s="56">
        <v>21</v>
      </c>
      <c r="E116" s="56"/>
      <c r="F116" s="56">
        <f>D116+E116</f>
        <v>21</v>
      </c>
      <c r="G116" s="56">
        <v>21</v>
      </c>
      <c r="H116" s="53">
        <f>G116/F116*100</f>
        <v>100</v>
      </c>
    </row>
    <row r="117" spans="1:8" ht="15.75" hidden="1">
      <c r="A117" s="27" t="s">
        <v>78</v>
      </c>
      <c r="B117" s="8">
        <v>300</v>
      </c>
      <c r="C117" s="9" t="s">
        <v>12</v>
      </c>
      <c r="D117" s="50">
        <f>SUM(D118,D119)</f>
        <v>0</v>
      </c>
      <c r="E117" s="50">
        <f>SUM(E118,E119)</f>
        <v>0</v>
      </c>
      <c r="F117" s="50">
        <f>SUM(F118,F119)</f>
        <v>0</v>
      </c>
      <c r="G117" s="50">
        <f>SUM(G118,G119)</f>
        <v>0</v>
      </c>
      <c r="H117" s="51"/>
    </row>
    <row r="118" spans="1:8" ht="15.75" customHeight="1" hidden="1">
      <c r="A118" s="32" t="s">
        <v>78</v>
      </c>
      <c r="B118" s="10">
        <v>310</v>
      </c>
      <c r="C118" s="11" t="s">
        <v>13</v>
      </c>
      <c r="D118" s="56">
        <v>0</v>
      </c>
      <c r="E118" s="56"/>
      <c r="F118" s="56">
        <f>D118+E118</f>
        <v>0</v>
      </c>
      <c r="G118" s="56"/>
      <c r="H118" s="57"/>
    </row>
    <row r="119" spans="1:8" ht="15.75" hidden="1">
      <c r="A119" s="32" t="s">
        <v>78</v>
      </c>
      <c r="B119" s="10">
        <v>340</v>
      </c>
      <c r="C119" s="11" t="s">
        <v>14</v>
      </c>
      <c r="D119" s="56">
        <v>0</v>
      </c>
      <c r="E119" s="56"/>
      <c r="F119" s="56">
        <f>D119+E119</f>
        <v>0</v>
      </c>
      <c r="G119" s="56"/>
      <c r="H119" s="57"/>
    </row>
    <row r="120" spans="1:8" ht="18.75" customHeight="1">
      <c r="A120" s="78" t="s">
        <v>92</v>
      </c>
      <c r="B120" s="79"/>
      <c r="C120" s="79"/>
      <c r="D120" s="54">
        <f>SUM(D106,D113)</f>
        <v>21</v>
      </c>
      <c r="E120" s="54">
        <f>SUM(E106,E113)</f>
        <v>0</v>
      </c>
      <c r="F120" s="54">
        <f>SUM(F106,F113)</f>
        <v>21</v>
      </c>
      <c r="G120" s="54">
        <f>SUM(G106,G113)</f>
        <v>21</v>
      </c>
      <c r="H120" s="55">
        <f aca="true" t="shared" si="12" ref="H120:H128">G120/F120*100</f>
        <v>100</v>
      </c>
    </row>
    <row r="121" spans="1:8" ht="15.75">
      <c r="A121" s="76" t="s">
        <v>62</v>
      </c>
      <c r="B121" s="77"/>
      <c r="C121" s="77"/>
      <c r="D121" s="63"/>
      <c r="E121" s="63"/>
      <c r="F121" s="63"/>
      <c r="G121" s="63"/>
      <c r="H121" s="64"/>
    </row>
    <row r="122" spans="1:8" ht="19.5" customHeight="1" hidden="1">
      <c r="A122" s="25"/>
      <c r="B122" s="80" t="s">
        <v>74</v>
      </c>
      <c r="C122" s="80"/>
      <c r="D122" s="54">
        <f>SUM(D123,D124,D125)</f>
        <v>0</v>
      </c>
      <c r="E122" s="54">
        <f>SUM(E123,E124,E125)</f>
        <v>0</v>
      </c>
      <c r="F122" s="54">
        <f>SUM(F123,F124,F125)</f>
        <v>0</v>
      </c>
      <c r="G122" s="54">
        <f>SUM(G123,G124,G125)</f>
        <v>0</v>
      </c>
      <c r="H122" s="55" t="e">
        <f t="shared" si="12"/>
        <v>#DIV/0!</v>
      </c>
    </row>
    <row r="123" spans="1:8" ht="15.75" customHeight="1" hidden="1">
      <c r="A123" s="33" t="s">
        <v>70</v>
      </c>
      <c r="B123" s="10">
        <v>211</v>
      </c>
      <c r="C123" s="11" t="s">
        <v>1</v>
      </c>
      <c r="D123" s="65">
        <v>0</v>
      </c>
      <c r="E123" s="65"/>
      <c r="F123" s="56">
        <f>D123+E123</f>
        <v>0</v>
      </c>
      <c r="G123" s="65">
        <v>0</v>
      </c>
      <c r="H123" s="55" t="e">
        <f t="shared" si="12"/>
        <v>#DIV/0!</v>
      </c>
    </row>
    <row r="124" spans="1:8" ht="15.75" customHeight="1" hidden="1">
      <c r="A124" s="33" t="s">
        <v>70</v>
      </c>
      <c r="B124" s="10">
        <v>213</v>
      </c>
      <c r="C124" s="11" t="s">
        <v>3</v>
      </c>
      <c r="D124" s="65">
        <v>0</v>
      </c>
      <c r="E124" s="65"/>
      <c r="F124" s="56">
        <f>D124+E124</f>
        <v>0</v>
      </c>
      <c r="G124" s="65">
        <v>0</v>
      </c>
      <c r="H124" s="55" t="e">
        <f t="shared" si="12"/>
        <v>#DIV/0!</v>
      </c>
    </row>
    <row r="125" spans="1:8" ht="15.75" customHeight="1" hidden="1">
      <c r="A125" s="33" t="s">
        <v>70</v>
      </c>
      <c r="B125" s="10">
        <v>340</v>
      </c>
      <c r="C125" s="11" t="s">
        <v>14</v>
      </c>
      <c r="D125" s="65">
        <v>0</v>
      </c>
      <c r="E125" s="65"/>
      <c r="F125" s="56">
        <f>D125+E125</f>
        <v>0</v>
      </c>
      <c r="G125" s="65"/>
      <c r="H125" s="55" t="e">
        <f t="shared" si="12"/>
        <v>#DIV/0!</v>
      </c>
    </row>
    <row r="126" spans="1:8" ht="15.75" customHeight="1" hidden="1">
      <c r="A126" s="25"/>
      <c r="B126" s="80" t="s">
        <v>97</v>
      </c>
      <c r="C126" s="80"/>
      <c r="D126" s="54">
        <f>SUM(D127)</f>
        <v>0</v>
      </c>
      <c r="E126" s="54">
        <f>SUM(E127)</f>
        <v>0</v>
      </c>
      <c r="F126" s="54">
        <f>SUM(F127)</f>
        <v>0</v>
      </c>
      <c r="G126" s="54">
        <f>SUM(G127)</f>
        <v>0</v>
      </c>
      <c r="H126" s="55" t="e">
        <f t="shared" si="12"/>
        <v>#DIV/0!</v>
      </c>
    </row>
    <row r="127" spans="1:8" ht="15.75" customHeight="1" hidden="1">
      <c r="A127" s="33" t="s">
        <v>96</v>
      </c>
      <c r="B127" s="10">
        <v>224</v>
      </c>
      <c r="C127" s="11" t="s">
        <v>8</v>
      </c>
      <c r="D127" s="65"/>
      <c r="E127" s="65"/>
      <c r="F127" s="56">
        <f>D127+E127</f>
        <v>0</v>
      </c>
      <c r="G127" s="65"/>
      <c r="H127" s="55" t="e">
        <f t="shared" si="12"/>
        <v>#DIV/0!</v>
      </c>
    </row>
    <row r="128" spans="1:8" ht="15.75" customHeight="1">
      <c r="A128" s="25"/>
      <c r="B128" s="80" t="s">
        <v>98</v>
      </c>
      <c r="C128" s="80"/>
      <c r="D128" s="54">
        <f>SUM(D129:D139)</f>
        <v>586</v>
      </c>
      <c r="E128" s="54">
        <f>SUM(E129:E139)</f>
        <v>-54</v>
      </c>
      <c r="F128" s="54">
        <f>SUM(F129:F139)</f>
        <v>532</v>
      </c>
      <c r="G128" s="54">
        <f>SUM(G129:G139)</f>
        <v>532</v>
      </c>
      <c r="H128" s="55">
        <f t="shared" si="12"/>
        <v>100</v>
      </c>
    </row>
    <row r="129" spans="1:8" ht="15.75">
      <c r="A129" s="33" t="s">
        <v>99</v>
      </c>
      <c r="B129" s="10">
        <v>225</v>
      </c>
      <c r="C129" s="11" t="s">
        <v>101</v>
      </c>
      <c r="D129" s="65">
        <v>17</v>
      </c>
      <c r="E129" s="65"/>
      <c r="F129" s="56">
        <f aca="true" t="shared" si="13" ref="F129:F139">D129+E129</f>
        <v>17</v>
      </c>
      <c r="G129" s="65">
        <v>17</v>
      </c>
      <c r="H129" s="53">
        <f>G129/F129*100</f>
        <v>100</v>
      </c>
    </row>
    <row r="130" spans="1:8" ht="15.75">
      <c r="A130" s="33" t="s">
        <v>99</v>
      </c>
      <c r="B130" s="10">
        <v>225</v>
      </c>
      <c r="C130" s="11" t="s">
        <v>9</v>
      </c>
      <c r="D130" s="65">
        <v>54</v>
      </c>
      <c r="E130" s="65">
        <v>-54</v>
      </c>
      <c r="F130" s="56">
        <f t="shared" si="13"/>
        <v>0</v>
      </c>
      <c r="G130" s="65">
        <v>0</v>
      </c>
      <c r="H130" s="53">
        <v>0</v>
      </c>
    </row>
    <row r="131" spans="1:8" ht="15.75">
      <c r="A131" s="33" t="s">
        <v>99</v>
      </c>
      <c r="B131" s="10">
        <v>225</v>
      </c>
      <c r="C131" s="11" t="s">
        <v>102</v>
      </c>
      <c r="D131" s="65">
        <v>515</v>
      </c>
      <c r="E131" s="65"/>
      <c r="F131" s="56">
        <f t="shared" si="13"/>
        <v>515</v>
      </c>
      <c r="G131" s="65">
        <v>515</v>
      </c>
      <c r="H131" s="53">
        <f>G131/F131*100</f>
        <v>100</v>
      </c>
    </row>
    <row r="132" spans="1:8" ht="15.75" customHeight="1" hidden="1">
      <c r="A132" s="33" t="s">
        <v>99</v>
      </c>
      <c r="B132" s="10">
        <v>226</v>
      </c>
      <c r="C132" s="11" t="s">
        <v>101</v>
      </c>
      <c r="D132" s="65">
        <v>0</v>
      </c>
      <c r="E132" s="65"/>
      <c r="F132" s="56">
        <f t="shared" si="13"/>
        <v>0</v>
      </c>
      <c r="G132" s="65"/>
      <c r="H132" s="53" t="e">
        <f>G132/F132*100</f>
        <v>#DIV/0!</v>
      </c>
    </row>
    <row r="133" spans="1:8" ht="15.75" customHeight="1" hidden="1">
      <c r="A133" s="33" t="s">
        <v>99</v>
      </c>
      <c r="B133" s="10">
        <v>226</v>
      </c>
      <c r="C133" s="11" t="s">
        <v>102</v>
      </c>
      <c r="D133" s="65"/>
      <c r="E133" s="65"/>
      <c r="F133" s="56">
        <f t="shared" si="13"/>
        <v>0</v>
      </c>
      <c r="G133" s="65"/>
      <c r="H133" s="71"/>
    </row>
    <row r="134" spans="1:8" ht="15.75" customHeight="1" hidden="1">
      <c r="A134" s="33" t="s">
        <v>99</v>
      </c>
      <c r="B134" s="10">
        <v>290</v>
      </c>
      <c r="C134" s="11" t="s">
        <v>101</v>
      </c>
      <c r="D134" s="65"/>
      <c r="E134" s="65"/>
      <c r="F134" s="56">
        <f t="shared" si="13"/>
        <v>0</v>
      </c>
      <c r="G134" s="65"/>
      <c r="H134" s="71"/>
    </row>
    <row r="135" spans="1:8" ht="15.75" customHeight="1" hidden="1">
      <c r="A135" s="33" t="s">
        <v>99</v>
      </c>
      <c r="B135" s="10">
        <v>290</v>
      </c>
      <c r="C135" s="11" t="s">
        <v>102</v>
      </c>
      <c r="D135" s="65"/>
      <c r="E135" s="65"/>
      <c r="F135" s="56">
        <f t="shared" si="13"/>
        <v>0</v>
      </c>
      <c r="G135" s="65"/>
      <c r="H135" s="71"/>
    </row>
    <row r="136" spans="1:8" ht="15.75" customHeight="1" hidden="1">
      <c r="A136" s="33" t="s">
        <v>99</v>
      </c>
      <c r="B136" s="10">
        <v>310</v>
      </c>
      <c r="C136" s="11" t="s">
        <v>101</v>
      </c>
      <c r="D136" s="65"/>
      <c r="E136" s="65"/>
      <c r="F136" s="56">
        <f t="shared" si="13"/>
        <v>0</v>
      </c>
      <c r="G136" s="65"/>
      <c r="H136" s="71"/>
    </row>
    <row r="137" spans="1:8" ht="15.75" customHeight="1" hidden="1">
      <c r="A137" s="33" t="s">
        <v>99</v>
      </c>
      <c r="B137" s="10">
        <v>310</v>
      </c>
      <c r="C137" s="11" t="s">
        <v>102</v>
      </c>
      <c r="D137" s="65"/>
      <c r="E137" s="65"/>
      <c r="F137" s="56">
        <f t="shared" si="13"/>
        <v>0</v>
      </c>
      <c r="G137" s="65"/>
      <c r="H137" s="71"/>
    </row>
    <row r="138" spans="1:8" ht="15.75" customHeight="1" hidden="1">
      <c r="A138" s="33" t="s">
        <v>99</v>
      </c>
      <c r="B138" s="10">
        <v>340</v>
      </c>
      <c r="C138" s="11" t="s">
        <v>101</v>
      </c>
      <c r="D138" s="65"/>
      <c r="E138" s="65"/>
      <c r="F138" s="56">
        <f t="shared" si="13"/>
        <v>0</v>
      </c>
      <c r="G138" s="65"/>
      <c r="H138" s="71"/>
    </row>
    <row r="139" spans="1:8" ht="15.75" customHeight="1" hidden="1">
      <c r="A139" s="33" t="s">
        <v>99</v>
      </c>
      <c r="B139" s="10">
        <v>340</v>
      </c>
      <c r="C139" s="11" t="s">
        <v>102</v>
      </c>
      <c r="D139" s="65"/>
      <c r="E139" s="65"/>
      <c r="F139" s="56">
        <f t="shared" si="13"/>
        <v>0</v>
      </c>
      <c r="G139" s="65"/>
      <c r="H139" s="71"/>
    </row>
    <row r="140" spans="1:8" ht="29.25" customHeight="1">
      <c r="A140" s="25"/>
      <c r="B140" s="84" t="s">
        <v>80</v>
      </c>
      <c r="C140" s="84"/>
      <c r="D140" s="54">
        <f>SUM(D141,D142)</f>
        <v>100</v>
      </c>
      <c r="E140" s="54">
        <f>SUM(E141,E142)</f>
        <v>0</v>
      </c>
      <c r="F140" s="54">
        <f>SUM(F141,F142)</f>
        <v>100</v>
      </c>
      <c r="G140" s="54">
        <f>SUM(G141,G142)</f>
        <v>100</v>
      </c>
      <c r="H140" s="55">
        <f>G140/F140*100</f>
        <v>100</v>
      </c>
    </row>
    <row r="141" spans="1:8" ht="15.75" customHeight="1">
      <c r="A141" s="33" t="s">
        <v>47</v>
      </c>
      <c r="B141" s="10">
        <v>226</v>
      </c>
      <c r="C141" s="11" t="s">
        <v>86</v>
      </c>
      <c r="D141" s="56">
        <v>100</v>
      </c>
      <c r="E141" s="56"/>
      <c r="F141" s="56">
        <f>D141+E141</f>
        <v>100</v>
      </c>
      <c r="G141" s="56">
        <v>100</v>
      </c>
      <c r="H141" s="53">
        <f>G141/F141*100</f>
        <v>100</v>
      </c>
    </row>
    <row r="142" spans="1:8" ht="15.75" customHeight="1" hidden="1">
      <c r="A142" s="33" t="s">
        <v>47</v>
      </c>
      <c r="B142" s="10">
        <v>226</v>
      </c>
      <c r="C142" s="11" t="s">
        <v>87</v>
      </c>
      <c r="D142" s="65"/>
      <c r="E142" s="65"/>
      <c r="F142" s="56">
        <f>D142+E142</f>
        <v>0</v>
      </c>
      <c r="G142" s="65"/>
      <c r="H142" s="71"/>
    </row>
    <row r="143" spans="1:8" ht="15.75" hidden="1">
      <c r="A143" s="33" t="s">
        <v>47</v>
      </c>
      <c r="B143" s="10">
        <v>251</v>
      </c>
      <c r="C143" s="18" t="s">
        <v>33</v>
      </c>
      <c r="D143" s="65"/>
      <c r="E143" s="65"/>
      <c r="F143" s="56">
        <f>D143+E143</f>
        <v>0</v>
      </c>
      <c r="G143" s="65"/>
      <c r="H143" s="71"/>
    </row>
    <row r="144" spans="1:8" ht="15.75">
      <c r="A144" s="78" t="s">
        <v>53</v>
      </c>
      <c r="B144" s="79"/>
      <c r="C144" s="79"/>
      <c r="D144" s="54">
        <f>SUM(D140,D122,D126,D128)</f>
        <v>686</v>
      </c>
      <c r="E144" s="54">
        <f>SUM(E140,E122,E126,E128)</f>
        <v>-54</v>
      </c>
      <c r="F144" s="54">
        <f>SUM(F140,F122,F126,F128)</f>
        <v>632</v>
      </c>
      <c r="G144" s="54">
        <f>SUM(G140,G122,G126,G128)</f>
        <v>632</v>
      </c>
      <c r="H144" s="55">
        <f>G144/F144*100</f>
        <v>100</v>
      </c>
    </row>
    <row r="145" spans="1:8" ht="15.75">
      <c r="A145" s="19" t="s">
        <v>44</v>
      </c>
      <c r="B145" s="15"/>
      <c r="C145" s="16"/>
      <c r="D145" s="63"/>
      <c r="E145" s="63"/>
      <c r="F145" s="63"/>
      <c r="G145" s="63"/>
      <c r="H145" s="64"/>
    </row>
    <row r="146" spans="1:8" ht="17.25" customHeight="1" hidden="1">
      <c r="A146" s="25"/>
      <c r="B146" s="80" t="s">
        <v>75</v>
      </c>
      <c r="C146" s="80"/>
      <c r="D146" s="54">
        <f>SUM(D147:D163)</f>
        <v>0</v>
      </c>
      <c r="E146" s="54">
        <f>SUM(E147:E163)</f>
        <v>0</v>
      </c>
      <c r="F146" s="54">
        <f>SUM(F147:F163)</f>
        <v>0</v>
      </c>
      <c r="G146" s="54">
        <f>SUM(G147:G163)</f>
        <v>0</v>
      </c>
      <c r="H146" s="55"/>
    </row>
    <row r="147" spans="1:8" ht="15.75" customHeight="1" hidden="1">
      <c r="A147" s="32" t="s">
        <v>59</v>
      </c>
      <c r="B147" s="10">
        <v>225</v>
      </c>
      <c r="C147" s="11" t="s">
        <v>9</v>
      </c>
      <c r="D147" s="65"/>
      <c r="E147" s="65"/>
      <c r="F147" s="56">
        <f aca="true" t="shared" si="14" ref="F147:F163">D147+E147</f>
        <v>0</v>
      </c>
      <c r="G147" s="65"/>
      <c r="H147" s="71"/>
    </row>
    <row r="148" spans="1:8" ht="15.75" customHeight="1" hidden="1">
      <c r="A148" s="32" t="s">
        <v>59</v>
      </c>
      <c r="B148" s="10">
        <v>226</v>
      </c>
      <c r="C148" s="11" t="s">
        <v>10</v>
      </c>
      <c r="D148" s="65"/>
      <c r="E148" s="65"/>
      <c r="F148" s="56">
        <f t="shared" si="14"/>
        <v>0</v>
      </c>
      <c r="G148" s="65"/>
      <c r="H148" s="71"/>
    </row>
    <row r="149" spans="1:8" ht="15.75" customHeight="1" hidden="1">
      <c r="A149" s="32" t="s">
        <v>59</v>
      </c>
      <c r="B149" s="10">
        <v>241</v>
      </c>
      <c r="C149" s="18" t="s">
        <v>57</v>
      </c>
      <c r="D149" s="65"/>
      <c r="E149" s="65"/>
      <c r="F149" s="56">
        <f t="shared" si="14"/>
        <v>0</v>
      </c>
      <c r="G149" s="65"/>
      <c r="H149" s="71"/>
    </row>
    <row r="150" spans="1:8" ht="31.5" customHeight="1" hidden="1">
      <c r="A150" s="32" t="s">
        <v>59</v>
      </c>
      <c r="B150" s="10">
        <v>242</v>
      </c>
      <c r="C150" s="18" t="s">
        <v>58</v>
      </c>
      <c r="D150" s="65"/>
      <c r="E150" s="65"/>
      <c r="F150" s="56">
        <f t="shared" si="14"/>
        <v>0</v>
      </c>
      <c r="G150" s="65"/>
      <c r="H150" s="71"/>
    </row>
    <row r="151" spans="1:8" ht="15.75" customHeight="1" hidden="1">
      <c r="A151" s="32" t="s">
        <v>59</v>
      </c>
      <c r="B151" s="10">
        <v>290</v>
      </c>
      <c r="C151" s="11" t="s">
        <v>11</v>
      </c>
      <c r="D151" s="65"/>
      <c r="E151" s="65"/>
      <c r="F151" s="56">
        <f t="shared" si="14"/>
        <v>0</v>
      </c>
      <c r="G151" s="65"/>
      <c r="H151" s="71"/>
    </row>
    <row r="152" spans="1:8" ht="15.75" customHeight="1" hidden="1">
      <c r="A152" s="32" t="s">
        <v>59</v>
      </c>
      <c r="B152" s="10">
        <v>310</v>
      </c>
      <c r="C152" s="11" t="s">
        <v>13</v>
      </c>
      <c r="D152" s="65"/>
      <c r="E152" s="65"/>
      <c r="F152" s="56">
        <f t="shared" si="14"/>
        <v>0</v>
      </c>
      <c r="G152" s="65"/>
      <c r="H152" s="71"/>
    </row>
    <row r="153" spans="1:8" ht="15.75" customHeight="1" hidden="1">
      <c r="A153" s="32" t="s">
        <v>59</v>
      </c>
      <c r="B153" s="10">
        <v>340</v>
      </c>
      <c r="C153" s="11" t="s">
        <v>14</v>
      </c>
      <c r="D153" s="65"/>
      <c r="E153" s="65"/>
      <c r="F153" s="56">
        <f t="shared" si="14"/>
        <v>0</v>
      </c>
      <c r="G153" s="65"/>
      <c r="H153" s="71"/>
    </row>
    <row r="154" spans="1:8" ht="15.75" hidden="1">
      <c r="A154" s="32" t="s">
        <v>59</v>
      </c>
      <c r="B154" s="10">
        <v>225</v>
      </c>
      <c r="C154" s="11" t="s">
        <v>101</v>
      </c>
      <c r="D154" s="65"/>
      <c r="E154" s="65"/>
      <c r="F154" s="56">
        <f t="shared" si="14"/>
        <v>0</v>
      </c>
      <c r="G154" s="65"/>
      <c r="H154" s="71"/>
    </row>
    <row r="155" spans="1:8" ht="15.75" hidden="1">
      <c r="A155" s="32" t="s">
        <v>59</v>
      </c>
      <c r="B155" s="10">
        <v>225</v>
      </c>
      <c r="C155" s="11" t="s">
        <v>102</v>
      </c>
      <c r="D155" s="65"/>
      <c r="E155" s="65"/>
      <c r="F155" s="56">
        <f t="shared" si="14"/>
        <v>0</v>
      </c>
      <c r="G155" s="65"/>
      <c r="H155" s="71"/>
    </row>
    <row r="156" spans="1:8" ht="15.75" customHeight="1" hidden="1">
      <c r="A156" s="32" t="s">
        <v>59</v>
      </c>
      <c r="B156" s="10">
        <v>226</v>
      </c>
      <c r="C156" s="11" t="s">
        <v>101</v>
      </c>
      <c r="D156" s="65"/>
      <c r="E156" s="65"/>
      <c r="F156" s="56">
        <f t="shared" si="14"/>
        <v>0</v>
      </c>
      <c r="G156" s="65"/>
      <c r="H156" s="71"/>
    </row>
    <row r="157" spans="1:8" ht="15.75" customHeight="1" hidden="1">
      <c r="A157" s="32" t="s">
        <v>59</v>
      </c>
      <c r="B157" s="10">
        <v>226</v>
      </c>
      <c r="C157" s="11" t="s">
        <v>102</v>
      </c>
      <c r="D157" s="65"/>
      <c r="E157" s="65"/>
      <c r="F157" s="56">
        <f t="shared" si="14"/>
        <v>0</v>
      </c>
      <c r="G157" s="65"/>
      <c r="H157" s="71"/>
    </row>
    <row r="158" spans="1:8" ht="15.75" customHeight="1" hidden="1">
      <c r="A158" s="32" t="s">
        <v>59</v>
      </c>
      <c r="B158" s="10">
        <v>290</v>
      </c>
      <c r="C158" s="11" t="s">
        <v>101</v>
      </c>
      <c r="D158" s="65"/>
      <c r="E158" s="65"/>
      <c r="F158" s="56">
        <f t="shared" si="14"/>
        <v>0</v>
      </c>
      <c r="G158" s="65"/>
      <c r="H158" s="71"/>
    </row>
    <row r="159" spans="1:8" ht="15.75" customHeight="1" hidden="1">
      <c r="A159" s="32" t="s">
        <v>59</v>
      </c>
      <c r="B159" s="10">
        <v>290</v>
      </c>
      <c r="C159" s="11" t="s">
        <v>102</v>
      </c>
      <c r="D159" s="65"/>
      <c r="E159" s="65"/>
      <c r="F159" s="56">
        <f t="shared" si="14"/>
        <v>0</v>
      </c>
      <c r="G159" s="65"/>
      <c r="H159" s="71"/>
    </row>
    <row r="160" spans="1:8" ht="15.75" customHeight="1" hidden="1">
      <c r="A160" s="32" t="s">
        <v>59</v>
      </c>
      <c r="B160" s="10">
        <v>310</v>
      </c>
      <c r="C160" s="11" t="s">
        <v>101</v>
      </c>
      <c r="D160" s="65"/>
      <c r="E160" s="65"/>
      <c r="F160" s="56">
        <f t="shared" si="14"/>
        <v>0</v>
      </c>
      <c r="G160" s="65"/>
      <c r="H160" s="71"/>
    </row>
    <row r="161" spans="1:8" ht="15.75" customHeight="1" hidden="1">
      <c r="A161" s="32" t="s">
        <v>59</v>
      </c>
      <c r="B161" s="10">
        <v>310</v>
      </c>
      <c r="C161" s="11" t="s">
        <v>102</v>
      </c>
      <c r="D161" s="65"/>
      <c r="E161" s="65"/>
      <c r="F161" s="56">
        <f t="shared" si="14"/>
        <v>0</v>
      </c>
      <c r="G161" s="65"/>
      <c r="H161" s="71"/>
    </row>
    <row r="162" spans="1:8" ht="15.75" customHeight="1" hidden="1">
      <c r="A162" s="32" t="s">
        <v>59</v>
      </c>
      <c r="B162" s="10">
        <v>340</v>
      </c>
      <c r="C162" s="11" t="s">
        <v>101</v>
      </c>
      <c r="D162" s="65"/>
      <c r="E162" s="65"/>
      <c r="F162" s="56">
        <f t="shared" si="14"/>
        <v>0</v>
      </c>
      <c r="G162" s="65"/>
      <c r="H162" s="71"/>
    </row>
    <row r="163" spans="1:8" ht="15.75" customHeight="1" hidden="1">
      <c r="A163" s="32" t="s">
        <v>59</v>
      </c>
      <c r="B163" s="10">
        <v>340</v>
      </c>
      <c r="C163" s="11" t="s">
        <v>102</v>
      </c>
      <c r="D163" s="65"/>
      <c r="E163" s="65"/>
      <c r="F163" s="56">
        <f t="shared" si="14"/>
        <v>0</v>
      </c>
      <c r="G163" s="65"/>
      <c r="H163" s="71"/>
    </row>
    <row r="164" spans="1:8" ht="15.75" hidden="1">
      <c r="A164" s="37"/>
      <c r="B164" s="80" t="s">
        <v>81</v>
      </c>
      <c r="C164" s="80"/>
      <c r="D164" s="54">
        <f>SUM(D165:D185)</f>
        <v>0</v>
      </c>
      <c r="E164" s="54">
        <f>SUM(E165:E185)</f>
        <v>0</v>
      </c>
      <c r="F164" s="54">
        <f>SUM(F165:F185)</f>
        <v>0</v>
      </c>
      <c r="G164" s="54">
        <f>SUM(G165:G185)</f>
        <v>0</v>
      </c>
      <c r="H164" s="55"/>
    </row>
    <row r="165" spans="1:8" ht="15.75" customHeight="1" hidden="1">
      <c r="A165" s="32" t="s">
        <v>49</v>
      </c>
      <c r="B165" s="10">
        <v>225</v>
      </c>
      <c r="C165" s="11" t="s">
        <v>9</v>
      </c>
      <c r="D165" s="65"/>
      <c r="E165" s="65"/>
      <c r="F165" s="56">
        <f aca="true" t="shared" si="15" ref="F165:F185">D165+E165</f>
        <v>0</v>
      </c>
      <c r="G165" s="65"/>
      <c r="H165" s="71"/>
    </row>
    <row r="166" spans="1:8" ht="15.75" customHeight="1" hidden="1">
      <c r="A166" s="32" t="s">
        <v>49</v>
      </c>
      <c r="B166" s="10">
        <v>226</v>
      </c>
      <c r="C166" s="11" t="s">
        <v>10</v>
      </c>
      <c r="D166" s="65"/>
      <c r="E166" s="65"/>
      <c r="F166" s="56">
        <f t="shared" si="15"/>
        <v>0</v>
      </c>
      <c r="G166" s="65"/>
      <c r="H166" s="71"/>
    </row>
    <row r="167" spans="1:8" ht="15.75" hidden="1">
      <c r="A167" s="32" t="s">
        <v>49</v>
      </c>
      <c r="B167" s="10">
        <v>310</v>
      </c>
      <c r="C167" s="11" t="s">
        <v>13</v>
      </c>
      <c r="D167" s="65"/>
      <c r="E167" s="65"/>
      <c r="F167" s="56">
        <f t="shared" si="15"/>
        <v>0</v>
      </c>
      <c r="G167" s="65"/>
      <c r="H167" s="71"/>
    </row>
    <row r="168" spans="1:8" ht="15.75" customHeight="1" hidden="1">
      <c r="A168" s="32" t="s">
        <v>49</v>
      </c>
      <c r="B168" s="10">
        <v>340</v>
      </c>
      <c r="C168" s="11" t="s">
        <v>14</v>
      </c>
      <c r="D168" s="65"/>
      <c r="E168" s="65"/>
      <c r="F168" s="56">
        <f t="shared" si="15"/>
        <v>0</v>
      </c>
      <c r="G168" s="65"/>
      <c r="H168" s="71"/>
    </row>
    <row r="169" spans="1:8" ht="31.5" customHeight="1" hidden="1">
      <c r="A169" s="32" t="s">
        <v>49</v>
      </c>
      <c r="B169" s="10">
        <v>225</v>
      </c>
      <c r="C169" s="18" t="s">
        <v>82</v>
      </c>
      <c r="D169" s="65"/>
      <c r="E169" s="65"/>
      <c r="F169" s="56">
        <f t="shared" si="15"/>
        <v>0</v>
      </c>
      <c r="G169" s="65"/>
      <c r="H169" s="71"/>
    </row>
    <row r="170" spans="1:8" ht="31.5" customHeight="1" hidden="1">
      <c r="A170" s="32" t="s">
        <v>49</v>
      </c>
      <c r="B170" s="10">
        <v>225</v>
      </c>
      <c r="C170" s="18" t="s">
        <v>83</v>
      </c>
      <c r="D170" s="65"/>
      <c r="E170" s="65"/>
      <c r="F170" s="56">
        <f t="shared" si="15"/>
        <v>0</v>
      </c>
      <c r="G170" s="65"/>
      <c r="H170" s="71"/>
    </row>
    <row r="171" spans="1:8" ht="31.5" customHeight="1" hidden="1">
      <c r="A171" s="32" t="s">
        <v>49</v>
      </c>
      <c r="B171" s="10">
        <v>226</v>
      </c>
      <c r="C171" s="18" t="s">
        <v>82</v>
      </c>
      <c r="D171" s="65"/>
      <c r="E171" s="65"/>
      <c r="F171" s="56">
        <f t="shared" si="15"/>
        <v>0</v>
      </c>
      <c r="G171" s="65"/>
      <c r="H171" s="71"/>
    </row>
    <row r="172" spans="1:8" ht="31.5" customHeight="1" hidden="1">
      <c r="A172" s="32" t="s">
        <v>49</v>
      </c>
      <c r="B172" s="10">
        <v>226</v>
      </c>
      <c r="C172" s="18" t="s">
        <v>83</v>
      </c>
      <c r="D172" s="65"/>
      <c r="E172" s="65"/>
      <c r="F172" s="56">
        <f t="shared" si="15"/>
        <v>0</v>
      </c>
      <c r="G172" s="65"/>
      <c r="H172" s="71"/>
    </row>
    <row r="173" spans="1:8" ht="31.5" customHeight="1" hidden="1">
      <c r="A173" s="32" t="s">
        <v>49</v>
      </c>
      <c r="B173" s="10">
        <v>310</v>
      </c>
      <c r="C173" s="18" t="s">
        <v>82</v>
      </c>
      <c r="D173" s="65"/>
      <c r="E173" s="65"/>
      <c r="F173" s="56">
        <f t="shared" si="15"/>
        <v>0</v>
      </c>
      <c r="G173" s="65"/>
      <c r="H173" s="71"/>
    </row>
    <row r="174" spans="1:8" ht="31.5" customHeight="1" hidden="1">
      <c r="A174" s="32" t="s">
        <v>49</v>
      </c>
      <c r="B174" s="10">
        <v>310</v>
      </c>
      <c r="C174" s="18" t="s">
        <v>83</v>
      </c>
      <c r="D174" s="65"/>
      <c r="E174" s="65"/>
      <c r="F174" s="56">
        <f t="shared" si="15"/>
        <v>0</v>
      </c>
      <c r="G174" s="65"/>
      <c r="H174" s="71"/>
    </row>
    <row r="175" spans="1:8" ht="31.5" customHeight="1" hidden="1">
      <c r="A175" s="32" t="s">
        <v>49</v>
      </c>
      <c r="B175" s="10">
        <v>340</v>
      </c>
      <c r="C175" s="18" t="s">
        <v>82</v>
      </c>
      <c r="D175" s="65"/>
      <c r="E175" s="65"/>
      <c r="F175" s="56">
        <f t="shared" si="15"/>
        <v>0</v>
      </c>
      <c r="G175" s="65"/>
      <c r="H175" s="71"/>
    </row>
    <row r="176" spans="1:8" ht="31.5" customHeight="1" hidden="1">
      <c r="A176" s="32" t="s">
        <v>49</v>
      </c>
      <c r="B176" s="10">
        <v>340</v>
      </c>
      <c r="C176" s="18" t="s">
        <v>83</v>
      </c>
      <c r="D176" s="65"/>
      <c r="E176" s="65"/>
      <c r="F176" s="56">
        <f t="shared" si="15"/>
        <v>0</v>
      </c>
      <c r="G176" s="65"/>
      <c r="H176" s="71"/>
    </row>
    <row r="177" spans="1:8" ht="15.75" customHeight="1" hidden="1">
      <c r="A177" s="32" t="s">
        <v>49</v>
      </c>
      <c r="B177" s="10">
        <v>225</v>
      </c>
      <c r="C177" s="11" t="s">
        <v>84</v>
      </c>
      <c r="D177" s="65"/>
      <c r="E177" s="65"/>
      <c r="F177" s="56">
        <f t="shared" si="15"/>
        <v>0</v>
      </c>
      <c r="G177" s="65"/>
      <c r="H177" s="71"/>
    </row>
    <row r="178" spans="1:8" ht="15.75" customHeight="1" hidden="1">
      <c r="A178" s="32" t="s">
        <v>49</v>
      </c>
      <c r="B178" s="10">
        <v>226</v>
      </c>
      <c r="C178" s="11" t="s">
        <v>84</v>
      </c>
      <c r="D178" s="65"/>
      <c r="E178" s="65"/>
      <c r="F178" s="56">
        <f t="shared" si="15"/>
        <v>0</v>
      </c>
      <c r="G178" s="65"/>
      <c r="H178" s="71"/>
    </row>
    <row r="179" spans="1:8" ht="15.75" customHeight="1" hidden="1">
      <c r="A179" s="32" t="s">
        <v>49</v>
      </c>
      <c r="B179" s="10">
        <v>310</v>
      </c>
      <c r="C179" s="11" t="s">
        <v>84</v>
      </c>
      <c r="D179" s="65"/>
      <c r="E179" s="65"/>
      <c r="F179" s="56">
        <f t="shared" si="15"/>
        <v>0</v>
      </c>
      <c r="G179" s="65"/>
      <c r="H179" s="71"/>
    </row>
    <row r="180" spans="1:8" ht="15.75" customHeight="1" hidden="1">
      <c r="A180" s="32" t="s">
        <v>49</v>
      </c>
      <c r="B180" s="10">
        <v>340</v>
      </c>
      <c r="C180" s="11" t="s">
        <v>84</v>
      </c>
      <c r="D180" s="65"/>
      <c r="E180" s="65"/>
      <c r="F180" s="56">
        <f t="shared" si="15"/>
        <v>0</v>
      </c>
      <c r="G180" s="65"/>
      <c r="H180" s="71"/>
    </row>
    <row r="181" spans="1:8" ht="15.75" customHeight="1" hidden="1">
      <c r="A181" s="32" t="s">
        <v>49</v>
      </c>
      <c r="B181" s="10">
        <v>225</v>
      </c>
      <c r="C181" s="11" t="s">
        <v>85</v>
      </c>
      <c r="D181" s="65">
        <v>0</v>
      </c>
      <c r="E181" s="65"/>
      <c r="F181" s="56">
        <f t="shared" si="15"/>
        <v>0</v>
      </c>
      <c r="G181" s="65"/>
      <c r="H181" s="71"/>
    </row>
    <row r="182" spans="1:8" ht="15.75" hidden="1">
      <c r="A182" s="32" t="s">
        <v>49</v>
      </c>
      <c r="B182" s="10">
        <v>226</v>
      </c>
      <c r="C182" s="11" t="s">
        <v>85</v>
      </c>
      <c r="D182" s="65"/>
      <c r="E182" s="65"/>
      <c r="F182" s="56">
        <f t="shared" si="15"/>
        <v>0</v>
      </c>
      <c r="G182" s="65"/>
      <c r="H182" s="71"/>
    </row>
    <row r="183" spans="1:8" ht="15.75" customHeight="1" hidden="1">
      <c r="A183" s="32" t="s">
        <v>49</v>
      </c>
      <c r="B183" s="10">
        <v>310</v>
      </c>
      <c r="C183" s="11" t="s">
        <v>85</v>
      </c>
      <c r="D183" s="65"/>
      <c r="E183" s="65"/>
      <c r="F183" s="56">
        <f t="shared" si="15"/>
        <v>0</v>
      </c>
      <c r="G183" s="65"/>
      <c r="H183" s="71"/>
    </row>
    <row r="184" spans="1:8" ht="15.75" customHeight="1" hidden="1">
      <c r="A184" s="32" t="s">
        <v>49</v>
      </c>
      <c r="B184" s="10">
        <v>340</v>
      </c>
      <c r="C184" s="11" t="s">
        <v>85</v>
      </c>
      <c r="D184" s="65"/>
      <c r="E184" s="65"/>
      <c r="F184" s="56">
        <f t="shared" si="15"/>
        <v>0</v>
      </c>
      <c r="G184" s="65"/>
      <c r="H184" s="71"/>
    </row>
    <row r="185" spans="1:8" ht="31.5" customHeight="1" hidden="1">
      <c r="A185" s="32" t="s">
        <v>49</v>
      </c>
      <c r="B185" s="10">
        <v>242</v>
      </c>
      <c r="C185" s="18" t="s">
        <v>58</v>
      </c>
      <c r="D185" s="65"/>
      <c r="E185" s="65"/>
      <c r="F185" s="56">
        <f t="shared" si="15"/>
        <v>0</v>
      </c>
      <c r="G185" s="65"/>
      <c r="H185" s="71"/>
    </row>
    <row r="186" spans="1:8" ht="15.75">
      <c r="A186" s="37"/>
      <c r="B186" s="91" t="s">
        <v>60</v>
      </c>
      <c r="C186" s="92"/>
      <c r="D186" s="54">
        <f>D187+D192+D200+D206+D210+D213</f>
        <v>1131</v>
      </c>
      <c r="E186" s="54">
        <f>E187+E192+E200+E206+E210+E213</f>
        <v>6</v>
      </c>
      <c r="F186" s="54">
        <f>F187+F192+F200+F206+F210+F213</f>
        <v>1137</v>
      </c>
      <c r="G186" s="54">
        <f>G187+G192+G200+G206+G210+G213</f>
        <v>1136</v>
      </c>
      <c r="H186" s="55">
        <f>G186/F186*100</f>
        <v>99.91204925241864</v>
      </c>
    </row>
    <row r="187" spans="1:8" ht="15.75">
      <c r="A187" s="32" t="s">
        <v>28</v>
      </c>
      <c r="B187" s="10">
        <v>223</v>
      </c>
      <c r="C187" s="11" t="s">
        <v>35</v>
      </c>
      <c r="D187" s="65">
        <v>93</v>
      </c>
      <c r="E187" s="65">
        <v>16</v>
      </c>
      <c r="F187" s="56">
        <f aca="true" t="shared" si="16" ref="F187:F213">D187+E187</f>
        <v>109</v>
      </c>
      <c r="G187" s="65">
        <v>109</v>
      </c>
      <c r="H187" s="53">
        <f aca="true" t="shared" si="17" ref="H187:H213">G187/F187*100</f>
        <v>100</v>
      </c>
    </row>
    <row r="188" spans="1:8" ht="15.75" customHeight="1" hidden="1">
      <c r="A188" s="32" t="s">
        <v>28</v>
      </c>
      <c r="B188" s="10">
        <v>225</v>
      </c>
      <c r="C188" s="11" t="s">
        <v>35</v>
      </c>
      <c r="D188" s="65"/>
      <c r="E188" s="65"/>
      <c r="F188" s="56">
        <f t="shared" si="16"/>
        <v>0</v>
      </c>
      <c r="G188" s="65"/>
      <c r="H188" s="53" t="e">
        <f t="shared" si="17"/>
        <v>#DIV/0!</v>
      </c>
    </row>
    <row r="189" spans="1:8" ht="15.75" customHeight="1" hidden="1">
      <c r="A189" s="32" t="s">
        <v>28</v>
      </c>
      <c r="B189" s="10">
        <v>226</v>
      </c>
      <c r="C189" s="11" t="s">
        <v>35</v>
      </c>
      <c r="D189" s="65"/>
      <c r="E189" s="65"/>
      <c r="F189" s="56">
        <f t="shared" si="16"/>
        <v>0</v>
      </c>
      <c r="G189" s="65"/>
      <c r="H189" s="53" t="e">
        <f t="shared" si="17"/>
        <v>#DIV/0!</v>
      </c>
    </row>
    <row r="190" spans="1:8" ht="15.75" customHeight="1" hidden="1">
      <c r="A190" s="32" t="s">
        <v>28</v>
      </c>
      <c r="B190" s="10">
        <v>310</v>
      </c>
      <c r="C190" s="11" t="s">
        <v>35</v>
      </c>
      <c r="D190" s="65"/>
      <c r="E190" s="65"/>
      <c r="F190" s="56">
        <f t="shared" si="16"/>
        <v>0</v>
      </c>
      <c r="G190" s="65"/>
      <c r="H190" s="53" t="e">
        <f t="shared" si="17"/>
        <v>#DIV/0!</v>
      </c>
    </row>
    <row r="191" spans="1:8" ht="15.75" customHeight="1" hidden="1">
      <c r="A191" s="32" t="s">
        <v>28</v>
      </c>
      <c r="B191" s="10">
        <v>340</v>
      </c>
      <c r="C191" s="11" t="s">
        <v>35</v>
      </c>
      <c r="D191" s="65">
        <v>0</v>
      </c>
      <c r="E191" s="65"/>
      <c r="F191" s="56">
        <f t="shared" si="16"/>
        <v>0</v>
      </c>
      <c r="G191" s="65"/>
      <c r="H191" s="53" t="e">
        <f t="shared" si="17"/>
        <v>#DIV/0!</v>
      </c>
    </row>
    <row r="192" spans="1:8" ht="15.75">
      <c r="A192" s="32" t="s">
        <v>28</v>
      </c>
      <c r="B192" s="10">
        <v>225</v>
      </c>
      <c r="C192" s="11" t="s">
        <v>36</v>
      </c>
      <c r="D192" s="65">
        <v>41</v>
      </c>
      <c r="E192" s="65"/>
      <c r="F192" s="56">
        <f t="shared" si="16"/>
        <v>41</v>
      </c>
      <c r="G192" s="65">
        <v>41</v>
      </c>
      <c r="H192" s="53">
        <f t="shared" si="17"/>
        <v>100</v>
      </c>
    </row>
    <row r="193" spans="1:8" ht="15.75" customHeight="1" hidden="1">
      <c r="A193" s="32" t="s">
        <v>28</v>
      </c>
      <c r="B193" s="10">
        <v>226</v>
      </c>
      <c r="C193" s="11" t="s">
        <v>36</v>
      </c>
      <c r="D193" s="65"/>
      <c r="E193" s="65"/>
      <c r="F193" s="56">
        <f t="shared" si="16"/>
        <v>0</v>
      </c>
      <c r="G193" s="65"/>
      <c r="H193" s="53" t="e">
        <f t="shared" si="17"/>
        <v>#DIV/0!</v>
      </c>
    </row>
    <row r="194" spans="1:8" ht="15.75" customHeight="1" hidden="1">
      <c r="A194" s="32" t="s">
        <v>28</v>
      </c>
      <c r="B194" s="10">
        <v>310</v>
      </c>
      <c r="C194" s="11" t="s">
        <v>36</v>
      </c>
      <c r="D194" s="65"/>
      <c r="E194" s="65"/>
      <c r="F194" s="56">
        <f t="shared" si="16"/>
        <v>0</v>
      </c>
      <c r="G194" s="65"/>
      <c r="H194" s="53" t="e">
        <f t="shared" si="17"/>
        <v>#DIV/0!</v>
      </c>
    </row>
    <row r="195" spans="1:8" ht="15.75" customHeight="1" hidden="1">
      <c r="A195" s="32" t="s">
        <v>28</v>
      </c>
      <c r="B195" s="10">
        <v>340</v>
      </c>
      <c r="C195" s="11" t="s">
        <v>36</v>
      </c>
      <c r="D195" s="65">
        <v>0</v>
      </c>
      <c r="E195" s="65"/>
      <c r="F195" s="56">
        <f t="shared" si="16"/>
        <v>0</v>
      </c>
      <c r="G195" s="65"/>
      <c r="H195" s="53" t="e">
        <f t="shared" si="17"/>
        <v>#DIV/0!</v>
      </c>
    </row>
    <row r="196" spans="1:8" ht="15.75" customHeight="1" hidden="1">
      <c r="A196" s="32" t="s">
        <v>28</v>
      </c>
      <c r="B196" s="10">
        <v>225</v>
      </c>
      <c r="C196" s="11" t="s">
        <v>50</v>
      </c>
      <c r="D196" s="65">
        <v>0</v>
      </c>
      <c r="E196" s="65"/>
      <c r="F196" s="56">
        <f t="shared" si="16"/>
        <v>0</v>
      </c>
      <c r="G196" s="65"/>
      <c r="H196" s="53" t="e">
        <f t="shared" si="17"/>
        <v>#DIV/0!</v>
      </c>
    </row>
    <row r="197" spans="1:8" ht="15.75" customHeight="1" hidden="1">
      <c r="A197" s="32" t="s">
        <v>28</v>
      </c>
      <c r="B197" s="10">
        <v>226</v>
      </c>
      <c r="C197" s="11" t="s">
        <v>50</v>
      </c>
      <c r="D197" s="65"/>
      <c r="E197" s="65"/>
      <c r="F197" s="56">
        <f t="shared" si="16"/>
        <v>0</v>
      </c>
      <c r="G197" s="65"/>
      <c r="H197" s="53" t="e">
        <f t="shared" si="17"/>
        <v>#DIV/0!</v>
      </c>
    </row>
    <row r="198" spans="1:8" ht="15.75" customHeight="1" hidden="1">
      <c r="A198" s="32" t="s">
        <v>28</v>
      </c>
      <c r="B198" s="10">
        <v>310</v>
      </c>
      <c r="C198" s="11" t="s">
        <v>50</v>
      </c>
      <c r="D198" s="65"/>
      <c r="E198" s="65"/>
      <c r="F198" s="56">
        <f t="shared" si="16"/>
        <v>0</v>
      </c>
      <c r="G198" s="65"/>
      <c r="H198" s="53" t="e">
        <f t="shared" si="17"/>
        <v>#DIV/0!</v>
      </c>
    </row>
    <row r="199" spans="1:8" ht="15.75" customHeight="1" hidden="1">
      <c r="A199" s="32" t="s">
        <v>28</v>
      </c>
      <c r="B199" s="10">
        <v>340</v>
      </c>
      <c r="C199" s="11" t="s">
        <v>50</v>
      </c>
      <c r="D199" s="65">
        <v>0</v>
      </c>
      <c r="E199" s="65"/>
      <c r="F199" s="56">
        <f t="shared" si="16"/>
        <v>0</v>
      </c>
      <c r="G199" s="65"/>
      <c r="H199" s="53" t="e">
        <f t="shared" si="17"/>
        <v>#DIV/0!</v>
      </c>
    </row>
    <row r="200" spans="1:8" ht="15.75">
      <c r="A200" s="32" t="s">
        <v>28</v>
      </c>
      <c r="B200" s="10">
        <v>225</v>
      </c>
      <c r="C200" s="11" t="s">
        <v>37</v>
      </c>
      <c r="D200" s="65">
        <v>90</v>
      </c>
      <c r="E200" s="65"/>
      <c r="F200" s="56">
        <f t="shared" si="16"/>
        <v>90</v>
      </c>
      <c r="G200" s="65">
        <v>90</v>
      </c>
      <c r="H200" s="53">
        <f t="shared" si="17"/>
        <v>100</v>
      </c>
    </row>
    <row r="201" spans="1:8" ht="15.75" customHeight="1" hidden="1">
      <c r="A201" s="32" t="s">
        <v>28</v>
      </c>
      <c r="B201" s="10">
        <v>226</v>
      </c>
      <c r="C201" s="11" t="s">
        <v>37</v>
      </c>
      <c r="D201" s="65"/>
      <c r="E201" s="65"/>
      <c r="F201" s="56">
        <f t="shared" si="16"/>
        <v>0</v>
      </c>
      <c r="G201" s="65"/>
      <c r="H201" s="53" t="e">
        <f t="shared" si="17"/>
        <v>#DIV/0!</v>
      </c>
    </row>
    <row r="202" spans="1:8" ht="15.75" customHeight="1" hidden="1">
      <c r="A202" s="32" t="s">
        <v>28</v>
      </c>
      <c r="B202" s="10">
        <v>310</v>
      </c>
      <c r="C202" s="11" t="s">
        <v>37</v>
      </c>
      <c r="D202" s="65"/>
      <c r="E202" s="65"/>
      <c r="F202" s="56">
        <f t="shared" si="16"/>
        <v>0</v>
      </c>
      <c r="G202" s="65"/>
      <c r="H202" s="53" t="e">
        <f t="shared" si="17"/>
        <v>#DIV/0!</v>
      </c>
    </row>
    <row r="203" spans="1:8" ht="15.75" customHeight="1" hidden="1">
      <c r="A203" s="32" t="s">
        <v>28</v>
      </c>
      <c r="B203" s="10">
        <v>340</v>
      </c>
      <c r="C203" s="11" t="s">
        <v>37</v>
      </c>
      <c r="D203" s="65"/>
      <c r="E203" s="65"/>
      <c r="F203" s="56">
        <f t="shared" si="16"/>
        <v>0</v>
      </c>
      <c r="G203" s="65"/>
      <c r="H203" s="53" t="e">
        <f t="shared" si="17"/>
        <v>#DIV/0!</v>
      </c>
    </row>
    <row r="204" spans="1:8" ht="15.75" customHeight="1" hidden="1">
      <c r="A204" s="32" t="s">
        <v>28</v>
      </c>
      <c r="B204" s="10">
        <v>222</v>
      </c>
      <c r="C204" s="11" t="s">
        <v>38</v>
      </c>
      <c r="D204" s="65"/>
      <c r="E204" s="65"/>
      <c r="F204" s="56">
        <f t="shared" si="16"/>
        <v>0</v>
      </c>
      <c r="G204" s="65"/>
      <c r="H204" s="53" t="e">
        <f t="shared" si="17"/>
        <v>#DIV/0!</v>
      </c>
    </row>
    <row r="205" spans="1:8" ht="15.75">
      <c r="A205" s="32" t="s">
        <v>104</v>
      </c>
      <c r="B205" s="87" t="s">
        <v>105</v>
      </c>
      <c r="C205" s="88"/>
      <c r="D205" s="65">
        <v>90</v>
      </c>
      <c r="E205" s="65"/>
      <c r="F205" s="56">
        <f t="shared" si="16"/>
        <v>90</v>
      </c>
      <c r="G205" s="65">
        <v>90</v>
      </c>
      <c r="H205" s="53">
        <f t="shared" si="17"/>
        <v>100</v>
      </c>
    </row>
    <row r="206" spans="1:8" ht="15" customHeight="1">
      <c r="A206" s="32" t="s">
        <v>28</v>
      </c>
      <c r="B206" s="10">
        <v>225</v>
      </c>
      <c r="C206" s="11" t="s">
        <v>38</v>
      </c>
      <c r="D206" s="65">
        <v>45</v>
      </c>
      <c r="E206" s="65">
        <v>-10</v>
      </c>
      <c r="F206" s="56">
        <f t="shared" si="16"/>
        <v>35</v>
      </c>
      <c r="G206" s="65">
        <v>34</v>
      </c>
      <c r="H206" s="53">
        <f t="shared" si="17"/>
        <v>97.14285714285714</v>
      </c>
    </row>
    <row r="207" spans="1:8" ht="15.75" customHeight="1" hidden="1">
      <c r="A207" s="32" t="s">
        <v>28</v>
      </c>
      <c r="B207" s="10">
        <v>226</v>
      </c>
      <c r="C207" s="11" t="s">
        <v>38</v>
      </c>
      <c r="D207" s="65"/>
      <c r="E207" s="65"/>
      <c r="F207" s="56">
        <f t="shared" si="16"/>
        <v>0</v>
      </c>
      <c r="G207" s="65"/>
      <c r="H207" s="53" t="e">
        <f t="shared" si="17"/>
        <v>#DIV/0!</v>
      </c>
    </row>
    <row r="208" spans="1:8" ht="15.75" customHeight="1" hidden="1">
      <c r="A208" s="32" t="s">
        <v>28</v>
      </c>
      <c r="B208" s="10">
        <v>226</v>
      </c>
      <c r="C208" s="11" t="s">
        <v>100</v>
      </c>
      <c r="D208" s="65"/>
      <c r="E208" s="65"/>
      <c r="F208" s="56">
        <f t="shared" si="16"/>
        <v>0</v>
      </c>
      <c r="G208" s="65"/>
      <c r="H208" s="53" t="e">
        <f t="shared" si="17"/>
        <v>#DIV/0!</v>
      </c>
    </row>
    <row r="209" spans="1:8" ht="15.75" hidden="1">
      <c r="A209" s="32" t="s">
        <v>28</v>
      </c>
      <c r="B209" s="10">
        <v>290</v>
      </c>
      <c r="C209" s="11" t="s">
        <v>38</v>
      </c>
      <c r="D209" s="65">
        <v>0</v>
      </c>
      <c r="E209" s="65"/>
      <c r="F209" s="56">
        <f t="shared" si="16"/>
        <v>0</v>
      </c>
      <c r="G209" s="65"/>
      <c r="H209" s="53" t="e">
        <f t="shared" si="17"/>
        <v>#DIV/0!</v>
      </c>
    </row>
    <row r="210" spans="1:8" ht="15.75">
      <c r="A210" s="32" t="s">
        <v>28</v>
      </c>
      <c r="B210" s="10">
        <v>310</v>
      </c>
      <c r="C210" s="11" t="s">
        <v>38</v>
      </c>
      <c r="D210" s="65">
        <v>850</v>
      </c>
      <c r="E210" s="65"/>
      <c r="F210" s="56">
        <f t="shared" si="16"/>
        <v>850</v>
      </c>
      <c r="G210" s="65">
        <v>850</v>
      </c>
      <c r="H210" s="53">
        <f t="shared" si="17"/>
        <v>100</v>
      </c>
    </row>
    <row r="211" spans="1:8" ht="15.75">
      <c r="A211" s="89" t="s">
        <v>104</v>
      </c>
      <c r="B211" s="87" t="s">
        <v>106</v>
      </c>
      <c r="C211" s="88"/>
      <c r="D211" s="65">
        <v>618</v>
      </c>
      <c r="E211" s="65"/>
      <c r="F211" s="56">
        <f t="shared" si="16"/>
        <v>618</v>
      </c>
      <c r="G211" s="65">
        <v>618</v>
      </c>
      <c r="H211" s="53">
        <f t="shared" si="17"/>
        <v>100</v>
      </c>
    </row>
    <row r="212" spans="1:8" ht="15.75">
      <c r="A212" s="90"/>
      <c r="B212" s="87" t="s">
        <v>105</v>
      </c>
      <c r="C212" s="88"/>
      <c r="D212" s="65">
        <v>232</v>
      </c>
      <c r="E212" s="65"/>
      <c r="F212" s="56">
        <f t="shared" si="16"/>
        <v>232</v>
      </c>
      <c r="G212" s="65">
        <v>232</v>
      </c>
      <c r="H212" s="53">
        <f t="shared" si="17"/>
        <v>100</v>
      </c>
    </row>
    <row r="213" spans="1:8" ht="15.75" customHeight="1">
      <c r="A213" s="32" t="s">
        <v>28</v>
      </c>
      <c r="B213" s="10">
        <v>340</v>
      </c>
      <c r="C213" s="11" t="s">
        <v>38</v>
      </c>
      <c r="D213" s="65">
        <v>12</v>
      </c>
      <c r="E213" s="65"/>
      <c r="F213" s="56">
        <f t="shared" si="16"/>
        <v>12</v>
      </c>
      <c r="G213" s="65">
        <v>12</v>
      </c>
      <c r="H213" s="53">
        <f t="shared" si="17"/>
        <v>100</v>
      </c>
    </row>
    <row r="214" spans="1:8" ht="15.75" customHeight="1">
      <c r="A214" s="78" t="s">
        <v>27</v>
      </c>
      <c r="B214" s="79"/>
      <c r="C214" s="79"/>
      <c r="D214" s="54">
        <f>D186+D164+D146</f>
        <v>1131</v>
      </c>
      <c r="E214" s="54">
        <f>E186+E164+E146</f>
        <v>6</v>
      </c>
      <c r="F214" s="54">
        <f>F186+F164+F146</f>
        <v>1137</v>
      </c>
      <c r="G214" s="54">
        <f>G186+G164+G146</f>
        <v>1136</v>
      </c>
      <c r="H214" s="55">
        <f>G214/F214*100</f>
        <v>99.91204925241864</v>
      </c>
    </row>
    <row r="215" spans="1:8" ht="15.75" customHeight="1" hidden="1">
      <c r="A215" s="19" t="s">
        <v>65</v>
      </c>
      <c r="B215" s="15"/>
      <c r="C215" s="16"/>
      <c r="D215" s="63"/>
      <c r="E215" s="63"/>
      <c r="F215" s="63"/>
      <c r="G215" s="63"/>
      <c r="H215" s="64"/>
    </row>
    <row r="216" spans="1:8" ht="15.75" customHeight="1" hidden="1">
      <c r="A216" s="32" t="s">
        <v>51</v>
      </c>
      <c r="B216" s="10">
        <v>222</v>
      </c>
      <c r="C216" s="11" t="s">
        <v>6</v>
      </c>
      <c r="D216" s="65"/>
      <c r="E216" s="65"/>
      <c r="F216" s="56">
        <f>D216+E216</f>
        <v>0</v>
      </c>
      <c r="G216" s="65"/>
      <c r="H216" s="71"/>
    </row>
    <row r="217" spans="1:8" ht="15.75" customHeight="1" hidden="1">
      <c r="A217" s="32" t="s">
        <v>51</v>
      </c>
      <c r="B217" s="10">
        <v>226</v>
      </c>
      <c r="C217" s="11" t="s">
        <v>10</v>
      </c>
      <c r="D217" s="65">
        <v>0</v>
      </c>
      <c r="E217" s="65"/>
      <c r="F217" s="56">
        <f>D217+E217</f>
        <v>0</v>
      </c>
      <c r="G217" s="65"/>
      <c r="H217" s="71"/>
    </row>
    <row r="218" spans="1:8" ht="15.75" customHeight="1" hidden="1">
      <c r="A218" s="32" t="s">
        <v>51</v>
      </c>
      <c r="B218" s="10">
        <v>290</v>
      </c>
      <c r="C218" s="11" t="s">
        <v>11</v>
      </c>
      <c r="D218" s="65"/>
      <c r="E218" s="65"/>
      <c r="F218" s="56">
        <f>D218+E218</f>
        <v>0</v>
      </c>
      <c r="G218" s="65"/>
      <c r="H218" s="71"/>
    </row>
    <row r="219" spans="1:8" ht="15.75" customHeight="1" hidden="1">
      <c r="A219" s="32" t="s">
        <v>51</v>
      </c>
      <c r="B219" s="10">
        <v>310</v>
      </c>
      <c r="C219" s="11" t="s">
        <v>38</v>
      </c>
      <c r="D219" s="65"/>
      <c r="E219" s="65"/>
      <c r="F219" s="56">
        <f>D219+E219</f>
        <v>0</v>
      </c>
      <c r="G219" s="65"/>
      <c r="H219" s="71"/>
    </row>
    <row r="220" spans="1:8" ht="15.75" hidden="1">
      <c r="A220" s="32" t="s">
        <v>51</v>
      </c>
      <c r="B220" s="10">
        <v>340</v>
      </c>
      <c r="C220" s="11" t="s">
        <v>14</v>
      </c>
      <c r="D220" s="65"/>
      <c r="E220" s="65"/>
      <c r="F220" s="56">
        <f>D220+E220</f>
        <v>0</v>
      </c>
      <c r="G220" s="65"/>
      <c r="H220" s="71"/>
    </row>
    <row r="221" spans="1:8" ht="15.75" hidden="1">
      <c r="A221" s="78" t="s">
        <v>52</v>
      </c>
      <c r="B221" s="79"/>
      <c r="C221" s="79"/>
      <c r="D221" s="54">
        <f>SUM(D216:D220)</f>
        <v>0</v>
      </c>
      <c r="E221" s="54">
        <f>SUM(E216:E220)</f>
        <v>0</v>
      </c>
      <c r="F221" s="54">
        <f>SUM(F216:F220)</f>
        <v>0</v>
      </c>
      <c r="G221" s="54">
        <f>SUM(G216:G220)</f>
        <v>0</v>
      </c>
      <c r="H221" s="55"/>
    </row>
    <row r="222" spans="1:8" ht="15.75">
      <c r="A222" s="76" t="s">
        <v>42</v>
      </c>
      <c r="B222" s="77"/>
      <c r="C222" s="77"/>
      <c r="D222" s="63"/>
      <c r="E222" s="63"/>
      <c r="F222" s="63"/>
      <c r="G222" s="63"/>
      <c r="H222" s="64"/>
    </row>
    <row r="223" spans="1:8" ht="15.75">
      <c r="A223" s="27" t="s">
        <v>31</v>
      </c>
      <c r="B223" s="8">
        <v>210</v>
      </c>
      <c r="C223" s="28" t="s">
        <v>26</v>
      </c>
      <c r="D223" s="50">
        <f>SUM(D224:D226)</f>
        <v>1103</v>
      </c>
      <c r="E223" s="50">
        <f>SUM(E224:E226)</f>
        <v>117</v>
      </c>
      <c r="F223" s="50">
        <f>SUM(F224:F226)</f>
        <v>1220</v>
      </c>
      <c r="G223" s="50">
        <f>SUM(G224:G226)</f>
        <v>1220</v>
      </c>
      <c r="H223" s="51">
        <f>G223/F223*100</f>
        <v>100</v>
      </c>
    </row>
    <row r="224" spans="1:8" ht="15.75">
      <c r="A224" s="32" t="s">
        <v>31</v>
      </c>
      <c r="B224" s="10">
        <v>211</v>
      </c>
      <c r="C224" s="11" t="s">
        <v>1</v>
      </c>
      <c r="D224" s="56">
        <v>851</v>
      </c>
      <c r="E224" s="56">
        <v>80</v>
      </c>
      <c r="F224" s="56">
        <f>D224+E224</f>
        <v>931</v>
      </c>
      <c r="G224" s="56">
        <v>931</v>
      </c>
      <c r="H224" s="53">
        <f>G224/F224*100</f>
        <v>100</v>
      </c>
    </row>
    <row r="225" spans="1:8" ht="15.75" hidden="1">
      <c r="A225" s="32" t="s">
        <v>31</v>
      </c>
      <c r="B225" s="10">
        <v>212</v>
      </c>
      <c r="C225" s="11" t="s">
        <v>2</v>
      </c>
      <c r="D225" s="56">
        <v>0</v>
      </c>
      <c r="E225" s="56"/>
      <c r="F225" s="56">
        <f>D225+E225</f>
        <v>0</v>
      </c>
      <c r="G225" s="56"/>
      <c r="H225" s="53" t="e">
        <f>G225/F225*100</f>
        <v>#DIV/0!</v>
      </c>
    </row>
    <row r="226" spans="1:8" ht="15.75" customHeight="1">
      <c r="A226" s="32" t="s">
        <v>31</v>
      </c>
      <c r="B226" s="10">
        <v>213</v>
      </c>
      <c r="C226" s="11" t="s">
        <v>3</v>
      </c>
      <c r="D226" s="56">
        <v>252</v>
      </c>
      <c r="E226" s="56">
        <v>37</v>
      </c>
      <c r="F226" s="56">
        <f>D226+E226</f>
        <v>289</v>
      </c>
      <c r="G226" s="56">
        <v>289</v>
      </c>
      <c r="H226" s="53">
        <f>G226/F226*100</f>
        <v>100</v>
      </c>
    </row>
    <row r="227" spans="1:8" ht="15.75">
      <c r="A227" s="32" t="s">
        <v>31</v>
      </c>
      <c r="B227" s="8">
        <v>220</v>
      </c>
      <c r="C227" s="9" t="s">
        <v>4</v>
      </c>
      <c r="D227" s="50">
        <f>SUM(D228:D237)</f>
        <v>157</v>
      </c>
      <c r="E227" s="50">
        <f>SUM(E228:E237)</f>
        <v>-18</v>
      </c>
      <c r="F227" s="50">
        <f>SUM(F228:F237)</f>
        <v>139</v>
      </c>
      <c r="G227" s="50">
        <f>SUM(G228:G237)</f>
        <v>139</v>
      </c>
      <c r="H227" s="51">
        <f>G227/F227*100</f>
        <v>100</v>
      </c>
    </row>
    <row r="228" spans="1:8" ht="15.75" hidden="1">
      <c r="A228" s="32" t="s">
        <v>31</v>
      </c>
      <c r="B228" s="10">
        <v>221</v>
      </c>
      <c r="C228" s="11" t="s">
        <v>5</v>
      </c>
      <c r="D228" s="56">
        <v>0</v>
      </c>
      <c r="E228" s="56"/>
      <c r="F228" s="56">
        <f aca="true" t="shared" si="18" ref="F228:F245">D228+E228</f>
        <v>0</v>
      </c>
      <c r="G228" s="56"/>
      <c r="H228" s="57"/>
    </row>
    <row r="229" spans="1:8" ht="15.75" customHeight="1" hidden="1">
      <c r="A229" s="32" t="s">
        <v>31</v>
      </c>
      <c r="B229" s="10">
        <v>222</v>
      </c>
      <c r="C229" s="11" t="s">
        <v>6</v>
      </c>
      <c r="D229" s="56"/>
      <c r="E229" s="56"/>
      <c r="F229" s="56">
        <f t="shared" si="18"/>
        <v>0</v>
      </c>
      <c r="G229" s="56"/>
      <c r="H229" s="57"/>
    </row>
    <row r="230" spans="1:8" ht="15.75">
      <c r="A230" s="32" t="s">
        <v>31</v>
      </c>
      <c r="B230" s="10">
        <v>223</v>
      </c>
      <c r="C230" s="11" t="s">
        <v>7</v>
      </c>
      <c r="D230" s="56">
        <v>83</v>
      </c>
      <c r="E230" s="56">
        <v>-16</v>
      </c>
      <c r="F230" s="56">
        <f t="shared" si="18"/>
        <v>67</v>
      </c>
      <c r="G230" s="56">
        <v>67</v>
      </c>
      <c r="H230" s="53">
        <f aca="true" t="shared" si="19" ref="H230:H235">G230/F230*100</f>
        <v>100</v>
      </c>
    </row>
    <row r="231" spans="1:8" ht="15.75" hidden="1">
      <c r="A231" s="32" t="s">
        <v>31</v>
      </c>
      <c r="B231" s="10">
        <v>224</v>
      </c>
      <c r="C231" s="11" t="s">
        <v>8</v>
      </c>
      <c r="D231" s="56"/>
      <c r="E231" s="56"/>
      <c r="F231" s="56">
        <f t="shared" si="18"/>
        <v>0</v>
      </c>
      <c r="G231" s="56"/>
      <c r="H231" s="53" t="e">
        <f t="shared" si="19"/>
        <v>#DIV/0!</v>
      </c>
    </row>
    <row r="232" spans="1:8" s="46" customFormat="1" ht="15.75">
      <c r="A232" s="32" t="s">
        <v>31</v>
      </c>
      <c r="B232" s="10">
        <v>225</v>
      </c>
      <c r="C232" s="11" t="s">
        <v>9</v>
      </c>
      <c r="D232" s="56">
        <v>36</v>
      </c>
      <c r="E232" s="56"/>
      <c r="F232" s="56">
        <f t="shared" si="18"/>
        <v>36</v>
      </c>
      <c r="G232" s="56">
        <v>36</v>
      </c>
      <c r="H232" s="53">
        <f t="shared" si="19"/>
        <v>100</v>
      </c>
    </row>
    <row r="233" spans="1:8" ht="15.75" hidden="1">
      <c r="A233" s="32" t="s">
        <v>31</v>
      </c>
      <c r="B233" s="10">
        <v>225</v>
      </c>
      <c r="C233" s="11" t="s">
        <v>107</v>
      </c>
      <c r="D233" s="56">
        <v>0</v>
      </c>
      <c r="E233" s="56"/>
      <c r="F233" s="56">
        <f t="shared" si="18"/>
        <v>0</v>
      </c>
      <c r="G233" s="56"/>
      <c r="H233" s="53" t="e">
        <f t="shared" si="19"/>
        <v>#DIV/0!</v>
      </c>
    </row>
    <row r="234" spans="1:8" ht="15.75" hidden="1">
      <c r="A234" s="32" t="s">
        <v>31</v>
      </c>
      <c r="B234" s="10">
        <v>225</v>
      </c>
      <c r="C234" s="11" t="s">
        <v>108</v>
      </c>
      <c r="D234" s="56">
        <v>0</v>
      </c>
      <c r="E234" s="56"/>
      <c r="F234" s="56">
        <f t="shared" si="18"/>
        <v>0</v>
      </c>
      <c r="G234" s="56"/>
      <c r="H234" s="53" t="e">
        <f t="shared" si="19"/>
        <v>#DIV/0!</v>
      </c>
    </row>
    <row r="235" spans="1:8" ht="15.75">
      <c r="A235" s="32" t="s">
        <v>31</v>
      </c>
      <c r="B235" s="10">
        <v>226</v>
      </c>
      <c r="C235" s="11" t="s">
        <v>10</v>
      </c>
      <c r="D235" s="56">
        <v>38</v>
      </c>
      <c r="E235" s="56">
        <v>-2</v>
      </c>
      <c r="F235" s="56">
        <f t="shared" si="18"/>
        <v>36</v>
      </c>
      <c r="G235" s="56">
        <v>36</v>
      </c>
      <c r="H235" s="53">
        <f t="shared" si="19"/>
        <v>100</v>
      </c>
    </row>
    <row r="236" spans="1:8" ht="15.75" hidden="1">
      <c r="A236" s="32" t="s">
        <v>31</v>
      </c>
      <c r="B236" s="10">
        <v>226</v>
      </c>
      <c r="C236" s="11" t="s">
        <v>107</v>
      </c>
      <c r="D236" s="56">
        <v>0</v>
      </c>
      <c r="E236" s="56"/>
      <c r="F236" s="56">
        <f t="shared" si="18"/>
        <v>0</v>
      </c>
      <c r="G236" s="56"/>
      <c r="H236" s="57"/>
    </row>
    <row r="237" spans="1:8" ht="15.75" customHeight="1" hidden="1">
      <c r="A237" s="32" t="s">
        <v>31</v>
      </c>
      <c r="B237" s="10">
        <v>226</v>
      </c>
      <c r="C237" s="11" t="s">
        <v>108</v>
      </c>
      <c r="D237" s="56">
        <v>0</v>
      </c>
      <c r="E237" s="56"/>
      <c r="F237" s="56">
        <f t="shared" si="18"/>
        <v>0</v>
      </c>
      <c r="G237" s="56"/>
      <c r="H237" s="57"/>
    </row>
    <row r="238" spans="1:8" ht="15.75" customHeight="1">
      <c r="A238" s="27" t="s">
        <v>31</v>
      </c>
      <c r="B238" s="8">
        <v>290</v>
      </c>
      <c r="C238" s="9" t="s">
        <v>11</v>
      </c>
      <c r="D238" s="58">
        <v>3</v>
      </c>
      <c r="E238" s="58"/>
      <c r="F238" s="58">
        <f t="shared" si="18"/>
        <v>3</v>
      </c>
      <c r="G238" s="58">
        <v>3</v>
      </c>
      <c r="H238" s="51">
        <f aca="true" t="shared" si="20" ref="H238:H243">G238/F238*100</f>
        <v>100</v>
      </c>
    </row>
    <row r="239" spans="1:8" ht="15.75" customHeight="1">
      <c r="A239" s="32" t="s">
        <v>31</v>
      </c>
      <c r="B239" s="8">
        <v>300</v>
      </c>
      <c r="C239" s="9" t="s">
        <v>12</v>
      </c>
      <c r="D239" s="50">
        <f>SUM(D240:D245)</f>
        <v>4</v>
      </c>
      <c r="E239" s="50">
        <f>SUM(E240:E245)</f>
        <v>6</v>
      </c>
      <c r="F239" s="50">
        <f>SUM(F240:F245)</f>
        <v>10</v>
      </c>
      <c r="G239" s="50">
        <f>SUM(G240:G245)</f>
        <v>10</v>
      </c>
      <c r="H239" s="51">
        <f t="shared" si="20"/>
        <v>100</v>
      </c>
    </row>
    <row r="240" spans="1:8" ht="15.75" customHeight="1">
      <c r="A240" s="32" t="s">
        <v>31</v>
      </c>
      <c r="B240" s="10">
        <v>310</v>
      </c>
      <c r="C240" s="11" t="s">
        <v>13</v>
      </c>
      <c r="D240" s="56">
        <v>0</v>
      </c>
      <c r="E240" s="56">
        <v>4</v>
      </c>
      <c r="F240" s="56">
        <f t="shared" si="18"/>
        <v>4</v>
      </c>
      <c r="G240" s="56">
        <v>4</v>
      </c>
      <c r="H240" s="53">
        <f t="shared" si="20"/>
        <v>100</v>
      </c>
    </row>
    <row r="241" spans="1:8" ht="15.75" hidden="1">
      <c r="A241" s="32" t="s">
        <v>31</v>
      </c>
      <c r="B241" s="10">
        <v>310</v>
      </c>
      <c r="C241" s="11" t="s">
        <v>107</v>
      </c>
      <c r="D241" s="56"/>
      <c r="E241" s="56"/>
      <c r="F241" s="56">
        <f t="shared" si="18"/>
        <v>0</v>
      </c>
      <c r="G241" s="56"/>
      <c r="H241" s="53" t="e">
        <f t="shared" si="20"/>
        <v>#DIV/0!</v>
      </c>
    </row>
    <row r="242" spans="1:8" ht="15.75" customHeight="1" hidden="1">
      <c r="A242" s="32" t="s">
        <v>31</v>
      </c>
      <c r="B242" s="10">
        <v>310</v>
      </c>
      <c r="C242" s="11" t="s">
        <v>108</v>
      </c>
      <c r="D242" s="56">
        <v>0</v>
      </c>
      <c r="E242" s="56"/>
      <c r="F242" s="56">
        <f t="shared" si="18"/>
        <v>0</v>
      </c>
      <c r="G242" s="56"/>
      <c r="H242" s="53" t="e">
        <f t="shared" si="20"/>
        <v>#DIV/0!</v>
      </c>
    </row>
    <row r="243" spans="1:8" ht="15.75" customHeight="1">
      <c r="A243" s="32" t="s">
        <v>31</v>
      </c>
      <c r="B243" s="10">
        <v>340</v>
      </c>
      <c r="C243" s="11" t="s">
        <v>14</v>
      </c>
      <c r="D243" s="56">
        <v>4</v>
      </c>
      <c r="E243" s="56">
        <v>2</v>
      </c>
      <c r="F243" s="56">
        <f t="shared" si="18"/>
        <v>6</v>
      </c>
      <c r="G243" s="56">
        <v>6</v>
      </c>
      <c r="H243" s="53">
        <f t="shared" si="20"/>
        <v>100</v>
      </c>
    </row>
    <row r="244" spans="1:8" ht="15.75" customHeight="1" hidden="1">
      <c r="A244" s="32" t="s">
        <v>31</v>
      </c>
      <c r="B244" s="10">
        <v>340</v>
      </c>
      <c r="C244" s="11" t="s">
        <v>107</v>
      </c>
      <c r="D244" s="56">
        <v>0</v>
      </c>
      <c r="E244" s="56"/>
      <c r="F244" s="56">
        <f t="shared" si="18"/>
        <v>0</v>
      </c>
      <c r="G244" s="56"/>
      <c r="H244" s="57"/>
    </row>
    <row r="245" spans="1:8" ht="15.75" customHeight="1" hidden="1">
      <c r="A245" s="32" t="s">
        <v>31</v>
      </c>
      <c r="B245" s="10">
        <v>340</v>
      </c>
      <c r="C245" s="11" t="s">
        <v>108</v>
      </c>
      <c r="D245" s="56">
        <v>0</v>
      </c>
      <c r="E245" s="56"/>
      <c r="F245" s="56">
        <f t="shared" si="18"/>
        <v>0</v>
      </c>
      <c r="G245" s="56"/>
      <c r="H245" s="57"/>
    </row>
    <row r="246" spans="1:8" ht="15.75" customHeight="1">
      <c r="A246" s="78" t="s">
        <v>43</v>
      </c>
      <c r="B246" s="79"/>
      <c r="C246" s="79"/>
      <c r="D246" s="54">
        <f>SUM(D223,D227,D238,D239)</f>
        <v>1267</v>
      </c>
      <c r="E246" s="54">
        <f>SUM(E223,E227,E238,E239)</f>
        <v>105</v>
      </c>
      <c r="F246" s="54">
        <f>SUM(F223,F227,F238,F239)</f>
        <v>1372</v>
      </c>
      <c r="G246" s="54">
        <f>SUM(G223,G227,G238,G239)</f>
        <v>1372</v>
      </c>
      <c r="H246" s="55">
        <f>G246/F246*100</f>
        <v>100</v>
      </c>
    </row>
    <row r="247" spans="1:8" ht="15.75" customHeight="1">
      <c r="A247" s="19" t="s">
        <v>39</v>
      </c>
      <c r="B247" s="17"/>
      <c r="C247" s="17"/>
      <c r="D247" s="63"/>
      <c r="E247" s="63"/>
      <c r="F247" s="63"/>
      <c r="G247" s="63"/>
      <c r="H247" s="64"/>
    </row>
    <row r="248" spans="1:8" ht="15.75" customHeight="1">
      <c r="A248" s="37"/>
      <c r="B248" s="80" t="s">
        <v>109</v>
      </c>
      <c r="C248" s="80"/>
      <c r="D248" s="54">
        <f>SUM(D249)</f>
        <v>83</v>
      </c>
      <c r="E248" s="54">
        <f>SUM(E249)</f>
        <v>0</v>
      </c>
      <c r="F248" s="54">
        <f>SUM(F249)</f>
        <v>83</v>
      </c>
      <c r="G248" s="54">
        <f>SUM(G249)</f>
        <v>83</v>
      </c>
      <c r="H248" s="55">
        <f>G248/F248*100</f>
        <v>100</v>
      </c>
    </row>
    <row r="249" spans="1:8" ht="31.5" customHeight="1">
      <c r="A249" s="34" t="s">
        <v>110</v>
      </c>
      <c r="B249" s="35" t="s">
        <v>111</v>
      </c>
      <c r="C249" s="18" t="s">
        <v>88</v>
      </c>
      <c r="D249" s="65">
        <v>83</v>
      </c>
      <c r="E249" s="65"/>
      <c r="F249" s="56">
        <f>D249+E249</f>
        <v>83</v>
      </c>
      <c r="G249" s="65">
        <v>83</v>
      </c>
      <c r="H249" s="53">
        <f>G249/F249*100</f>
        <v>100</v>
      </c>
    </row>
    <row r="250" spans="1:8" ht="15.75" customHeight="1" hidden="1">
      <c r="A250" s="37"/>
      <c r="B250" s="80" t="s">
        <v>90</v>
      </c>
      <c r="C250" s="80"/>
      <c r="D250" s="54">
        <f>SUM(D251:D256)</f>
        <v>0</v>
      </c>
      <c r="E250" s="54">
        <f>SUM(E251:E256)</f>
        <v>0</v>
      </c>
      <c r="F250" s="54">
        <f>SUM(F251:F256)</f>
        <v>0</v>
      </c>
      <c r="G250" s="54">
        <f>SUM(G251:G256)</f>
        <v>0</v>
      </c>
      <c r="H250" s="55"/>
    </row>
    <row r="251" spans="1:8" ht="15.75" customHeight="1" hidden="1">
      <c r="A251" s="34" t="s">
        <v>40</v>
      </c>
      <c r="B251" s="35" t="s">
        <v>56</v>
      </c>
      <c r="C251" s="11" t="s">
        <v>6</v>
      </c>
      <c r="D251" s="65"/>
      <c r="E251" s="65"/>
      <c r="F251" s="56">
        <f aca="true" t="shared" si="21" ref="F251:F256">D251+E251</f>
        <v>0</v>
      </c>
      <c r="G251" s="65"/>
      <c r="H251" s="71"/>
    </row>
    <row r="252" spans="1:8" ht="15.75" hidden="1">
      <c r="A252" s="34" t="s">
        <v>40</v>
      </c>
      <c r="B252" s="35" t="s">
        <v>48</v>
      </c>
      <c r="C252" s="11" t="s">
        <v>10</v>
      </c>
      <c r="D252" s="65"/>
      <c r="E252" s="65"/>
      <c r="F252" s="56">
        <f t="shared" si="21"/>
        <v>0</v>
      </c>
      <c r="G252" s="65"/>
      <c r="H252" s="71"/>
    </row>
    <row r="253" spans="1:8" ht="31.5" hidden="1">
      <c r="A253" s="34" t="s">
        <v>40</v>
      </c>
      <c r="B253" s="35" t="s">
        <v>111</v>
      </c>
      <c r="C253" s="18" t="s">
        <v>88</v>
      </c>
      <c r="D253" s="65"/>
      <c r="E253" s="65"/>
      <c r="F253" s="56">
        <f t="shared" si="21"/>
        <v>0</v>
      </c>
      <c r="G253" s="65"/>
      <c r="H253" s="71"/>
    </row>
    <row r="254" spans="1:8" ht="15.75" customHeight="1" hidden="1">
      <c r="A254" s="34" t="s">
        <v>40</v>
      </c>
      <c r="B254" s="35" t="s">
        <v>32</v>
      </c>
      <c r="C254" s="11" t="s">
        <v>11</v>
      </c>
      <c r="D254" s="65">
        <v>0</v>
      </c>
      <c r="E254" s="65"/>
      <c r="F254" s="56">
        <f t="shared" si="21"/>
        <v>0</v>
      </c>
      <c r="G254" s="65"/>
      <c r="H254" s="71"/>
    </row>
    <row r="255" spans="1:8" ht="15.75" customHeight="1" hidden="1">
      <c r="A255" s="34" t="s">
        <v>40</v>
      </c>
      <c r="B255" s="10">
        <v>310</v>
      </c>
      <c r="C255" s="11" t="s">
        <v>13</v>
      </c>
      <c r="D255" s="65"/>
      <c r="E255" s="65"/>
      <c r="F255" s="56">
        <f t="shared" si="21"/>
        <v>0</v>
      </c>
      <c r="G255" s="65"/>
      <c r="H255" s="71"/>
    </row>
    <row r="256" spans="1:8" ht="15.75" customHeight="1" hidden="1">
      <c r="A256" s="34" t="s">
        <v>40</v>
      </c>
      <c r="B256" s="35" t="s">
        <v>55</v>
      </c>
      <c r="C256" s="11" t="s">
        <v>14</v>
      </c>
      <c r="D256" s="65"/>
      <c r="E256" s="65"/>
      <c r="F256" s="56">
        <f t="shared" si="21"/>
        <v>0</v>
      </c>
      <c r="G256" s="65"/>
      <c r="H256" s="71"/>
    </row>
    <row r="257" spans="1:8" ht="15.75" customHeight="1" hidden="1">
      <c r="A257" s="37"/>
      <c r="B257" s="80" t="s">
        <v>91</v>
      </c>
      <c r="C257" s="80"/>
      <c r="D257" s="54">
        <f>SUM(D258:D262)</f>
        <v>0</v>
      </c>
      <c r="E257" s="54">
        <f>SUM(E258:E262)</f>
        <v>0</v>
      </c>
      <c r="F257" s="54">
        <f>SUM(F258:F262)</f>
        <v>0</v>
      </c>
      <c r="G257" s="54">
        <f>SUM(G258:G262)</f>
        <v>0</v>
      </c>
      <c r="H257" s="55"/>
    </row>
    <row r="258" spans="1:8" ht="15.75" hidden="1">
      <c r="A258" s="34" t="s">
        <v>54</v>
      </c>
      <c r="B258" s="35" t="s">
        <v>56</v>
      </c>
      <c r="C258" s="11" t="s">
        <v>6</v>
      </c>
      <c r="D258" s="65"/>
      <c r="E258" s="65"/>
      <c r="F258" s="56">
        <f>D258+E258</f>
        <v>0</v>
      </c>
      <c r="G258" s="65"/>
      <c r="H258" s="71"/>
    </row>
    <row r="259" spans="1:8" ht="15.75" customHeight="1" hidden="1">
      <c r="A259" s="34" t="s">
        <v>54</v>
      </c>
      <c r="B259" s="35" t="s">
        <v>48</v>
      </c>
      <c r="C259" s="11" t="s">
        <v>10</v>
      </c>
      <c r="D259" s="65"/>
      <c r="E259" s="65"/>
      <c r="F259" s="56">
        <f>D259+E259</f>
        <v>0</v>
      </c>
      <c r="G259" s="65"/>
      <c r="H259" s="71"/>
    </row>
    <row r="260" spans="1:8" ht="15.75" customHeight="1" hidden="1">
      <c r="A260" s="34" t="s">
        <v>54</v>
      </c>
      <c r="B260" s="35" t="s">
        <v>32</v>
      </c>
      <c r="C260" s="11" t="s">
        <v>11</v>
      </c>
      <c r="D260" s="65"/>
      <c r="E260" s="65"/>
      <c r="F260" s="56">
        <f>D260+E260</f>
        <v>0</v>
      </c>
      <c r="G260" s="65"/>
      <c r="H260" s="71"/>
    </row>
    <row r="261" spans="1:8" ht="15.75" customHeight="1" hidden="1">
      <c r="A261" s="34" t="s">
        <v>54</v>
      </c>
      <c r="B261" s="10">
        <v>310</v>
      </c>
      <c r="C261" s="11" t="s">
        <v>13</v>
      </c>
      <c r="D261" s="65"/>
      <c r="E261" s="65"/>
      <c r="F261" s="56">
        <f>D261+E261</f>
        <v>0</v>
      </c>
      <c r="G261" s="65"/>
      <c r="H261" s="71"/>
    </row>
    <row r="262" spans="1:8" s="41" customFormat="1" ht="18.75" hidden="1">
      <c r="A262" s="34" t="s">
        <v>54</v>
      </c>
      <c r="B262" s="35" t="s">
        <v>55</v>
      </c>
      <c r="C262" s="11" t="s">
        <v>14</v>
      </c>
      <c r="D262" s="65"/>
      <c r="E262" s="65"/>
      <c r="F262" s="56">
        <f>D262+E262</f>
        <v>0</v>
      </c>
      <c r="G262" s="65"/>
      <c r="H262" s="71"/>
    </row>
    <row r="263" spans="1:8" ht="15.75">
      <c r="A263" s="78" t="s">
        <v>41</v>
      </c>
      <c r="B263" s="79"/>
      <c r="C263" s="79"/>
      <c r="D263" s="54">
        <f>SUM(D250,D257,D248)</f>
        <v>83</v>
      </c>
      <c r="E263" s="54">
        <f>SUM(E250,E257,E248)</f>
        <v>0</v>
      </c>
      <c r="F263" s="54">
        <f>SUM(F250,F257,F248)</f>
        <v>83</v>
      </c>
      <c r="G263" s="54">
        <f>SUM(G250,G257,G248)</f>
        <v>83</v>
      </c>
      <c r="H263" s="55">
        <f>G263/F263*100</f>
        <v>100</v>
      </c>
    </row>
    <row r="264" spans="1:8" ht="15.75" hidden="1">
      <c r="A264" s="19" t="s">
        <v>63</v>
      </c>
      <c r="B264" s="15"/>
      <c r="C264" s="16"/>
      <c r="D264" s="63"/>
      <c r="E264" s="63"/>
      <c r="F264" s="63"/>
      <c r="G264" s="63"/>
      <c r="H264" s="64"/>
    </row>
    <row r="265" spans="1:8" ht="15.75" hidden="1">
      <c r="A265" s="32" t="s">
        <v>64</v>
      </c>
      <c r="B265" s="35" t="s">
        <v>56</v>
      </c>
      <c r="C265" s="11" t="s">
        <v>6</v>
      </c>
      <c r="D265" s="65">
        <v>0</v>
      </c>
      <c r="E265" s="65"/>
      <c r="F265" s="56">
        <f>D265+E265</f>
        <v>0</v>
      </c>
      <c r="G265" s="65"/>
      <c r="H265" s="71"/>
    </row>
    <row r="266" spans="1:8" ht="15.75" hidden="1">
      <c r="A266" s="32" t="s">
        <v>64</v>
      </c>
      <c r="B266" s="35" t="s">
        <v>48</v>
      </c>
      <c r="C266" s="11" t="s">
        <v>10</v>
      </c>
      <c r="D266" s="65">
        <v>0</v>
      </c>
      <c r="E266" s="65"/>
      <c r="F266" s="56">
        <f>D266+E266</f>
        <v>0</v>
      </c>
      <c r="G266" s="65">
        <v>0</v>
      </c>
      <c r="H266" s="71"/>
    </row>
    <row r="267" spans="1:8" ht="15.75" hidden="1">
      <c r="A267" s="32" t="s">
        <v>64</v>
      </c>
      <c r="B267" s="35" t="s">
        <v>32</v>
      </c>
      <c r="C267" s="11" t="s">
        <v>11</v>
      </c>
      <c r="D267" s="65">
        <v>0</v>
      </c>
      <c r="E267" s="65"/>
      <c r="F267" s="56">
        <f>D267+E267</f>
        <v>0</v>
      </c>
      <c r="G267" s="65"/>
      <c r="H267" s="71"/>
    </row>
    <row r="268" spans="1:8" ht="15.75" hidden="1">
      <c r="A268" s="32" t="s">
        <v>64</v>
      </c>
      <c r="B268" s="10">
        <v>310</v>
      </c>
      <c r="C268" s="11" t="s">
        <v>13</v>
      </c>
      <c r="D268" s="65">
        <v>0</v>
      </c>
      <c r="E268" s="65"/>
      <c r="F268" s="56">
        <f>D268+E268</f>
        <v>0</v>
      </c>
      <c r="G268" s="65"/>
      <c r="H268" s="71"/>
    </row>
    <row r="269" spans="1:8" ht="15.75" customHeight="1" hidden="1">
      <c r="A269" s="32" t="s">
        <v>64</v>
      </c>
      <c r="B269" s="35" t="s">
        <v>55</v>
      </c>
      <c r="C269" s="11" t="s">
        <v>14</v>
      </c>
      <c r="D269" s="65"/>
      <c r="E269" s="65"/>
      <c r="F269" s="56">
        <f>D269+E269</f>
        <v>0</v>
      </c>
      <c r="G269" s="65"/>
      <c r="H269" s="71"/>
    </row>
    <row r="270" spans="1:8" ht="15.75" hidden="1">
      <c r="A270" s="25" t="s">
        <v>29</v>
      </c>
      <c r="B270" s="14"/>
      <c r="C270" s="14"/>
      <c r="D270" s="54">
        <f>SUM(D265:D269)</f>
        <v>0</v>
      </c>
      <c r="E270" s="54">
        <f>SUM(E265:E269)</f>
        <v>0</v>
      </c>
      <c r="F270" s="54">
        <f>SUM(F265:F269)</f>
        <v>0</v>
      </c>
      <c r="G270" s="54">
        <f>SUM(G265:G269)</f>
        <v>0</v>
      </c>
      <c r="H270" s="55"/>
    </row>
    <row r="271" spans="1:8" ht="15.75" hidden="1">
      <c r="A271" s="74" t="s">
        <v>95</v>
      </c>
      <c r="B271" s="75"/>
      <c r="C271" s="75"/>
      <c r="D271" s="63"/>
      <c r="E271" s="63"/>
      <c r="F271" s="63"/>
      <c r="G271" s="63"/>
      <c r="H271" s="64"/>
    </row>
    <row r="272" spans="1:8" ht="15.75" customHeight="1" hidden="1">
      <c r="A272" s="32" t="s">
        <v>89</v>
      </c>
      <c r="B272" s="10">
        <v>231</v>
      </c>
      <c r="C272" s="18" t="s">
        <v>94</v>
      </c>
      <c r="D272" s="65"/>
      <c r="E272" s="65"/>
      <c r="F272" s="56">
        <f>D272+E272</f>
        <v>0</v>
      </c>
      <c r="G272" s="65"/>
      <c r="H272" s="71"/>
    </row>
    <row r="273" spans="1:8" ht="15.75" customHeight="1" hidden="1">
      <c r="A273" s="25" t="s">
        <v>93</v>
      </c>
      <c r="B273" s="14"/>
      <c r="C273" s="14"/>
      <c r="D273" s="54">
        <f>D272</f>
        <v>0</v>
      </c>
      <c r="E273" s="54">
        <f>E272</f>
        <v>0</v>
      </c>
      <c r="F273" s="54">
        <f>F272</f>
        <v>0</v>
      </c>
      <c r="G273" s="54">
        <f>G272</f>
        <v>0</v>
      </c>
      <c r="H273" s="55"/>
    </row>
    <row r="274" spans="1:8" ht="18.75" customHeight="1">
      <c r="A274" s="38"/>
      <c r="B274" s="39"/>
      <c r="C274" s="40" t="s">
        <v>30</v>
      </c>
      <c r="D274" s="66">
        <f>SUM(D87,D104,D120,D144,D214,D221,D246,D263,D270,D273)</f>
        <v>7897</v>
      </c>
      <c r="E274" s="66">
        <f>SUM(E87,E104,E120,E144,E214,E221,E246,E263,E270,E273)</f>
        <v>0</v>
      </c>
      <c r="F274" s="66">
        <f>SUM(F87,F104,F120,F144,F214,F221,F246,F263,F270,F273)</f>
        <v>7897</v>
      </c>
      <c r="G274" s="66">
        <f>SUM(G87,G104,G120,G144,G214,G221,G246,G263,G270,G273)</f>
        <v>7896</v>
      </c>
      <c r="H274" s="67">
        <f>G274/F274*100</f>
        <v>99.98733696340383</v>
      </c>
    </row>
    <row r="275" spans="1:8" ht="15.75">
      <c r="A275" s="26"/>
      <c r="B275" s="10">
        <v>211</v>
      </c>
      <c r="C275" s="18" t="s">
        <v>1</v>
      </c>
      <c r="D275" s="52">
        <f>SUM(D14,D90,D123,D224)</f>
        <v>3611</v>
      </c>
      <c r="E275" s="52">
        <f>SUM(E14,E90,E123,E224)</f>
        <v>36</v>
      </c>
      <c r="F275" s="52">
        <f>SUM(F14,F90,F123,F224)</f>
        <v>3647</v>
      </c>
      <c r="G275" s="52">
        <f>SUM(G14,G90,G123,G224)</f>
        <v>3647</v>
      </c>
      <c r="H275" s="53">
        <f aca="true" t="shared" si="22" ref="H275:H291">G275/F275*100</f>
        <v>100</v>
      </c>
    </row>
    <row r="276" spans="1:8" ht="15.75">
      <c r="A276" s="26"/>
      <c r="B276" s="10">
        <v>212</v>
      </c>
      <c r="C276" s="18" t="s">
        <v>2</v>
      </c>
      <c r="D276" s="52">
        <f>SUM(D15,D91,D225)</f>
        <v>14</v>
      </c>
      <c r="E276" s="52">
        <f>SUM(E15,E91,E225)</f>
        <v>-1</v>
      </c>
      <c r="F276" s="52">
        <f>SUM(F15,F91,F225)</f>
        <v>13</v>
      </c>
      <c r="G276" s="52">
        <f>SUM(G15,G91,G225)</f>
        <v>13</v>
      </c>
      <c r="H276" s="53">
        <f t="shared" si="22"/>
        <v>100</v>
      </c>
    </row>
    <row r="277" spans="1:8" ht="15.75">
      <c r="A277" s="26"/>
      <c r="B277" s="10">
        <v>213</v>
      </c>
      <c r="C277" s="18" t="s">
        <v>3</v>
      </c>
      <c r="D277" s="52">
        <f>SUM(D16,D92,D124,D226)</f>
        <v>1075</v>
      </c>
      <c r="E277" s="52">
        <f>SUM(E16,E92,E124,E226)</f>
        <v>42</v>
      </c>
      <c r="F277" s="52">
        <f>SUM(F16,F92,F124,F226)</f>
        <v>1117</v>
      </c>
      <c r="G277" s="52">
        <f>SUM(G16,G92,G124,G226)</f>
        <v>1117</v>
      </c>
      <c r="H277" s="53">
        <f t="shared" si="22"/>
        <v>100</v>
      </c>
    </row>
    <row r="278" spans="1:8" ht="15.75">
      <c r="A278" s="26"/>
      <c r="B278" s="10">
        <v>221</v>
      </c>
      <c r="C278" s="18" t="s">
        <v>5</v>
      </c>
      <c r="D278" s="52">
        <f>SUM(D18,D94,D228)</f>
        <v>31</v>
      </c>
      <c r="E278" s="52">
        <f>SUM(E18,E94,E228)</f>
        <v>0</v>
      </c>
      <c r="F278" s="52">
        <f>SUM(F18,F94,F228)</f>
        <v>31</v>
      </c>
      <c r="G278" s="52">
        <f>SUM(G18,G94,G228)</f>
        <v>31</v>
      </c>
      <c r="H278" s="53">
        <f t="shared" si="22"/>
        <v>100</v>
      </c>
    </row>
    <row r="279" spans="1:8" ht="15.75">
      <c r="A279" s="26"/>
      <c r="B279" s="10">
        <v>222</v>
      </c>
      <c r="C279" s="18" t="s">
        <v>6</v>
      </c>
      <c r="D279" s="52">
        <f>SUM(D19,D95,D204,D216,D229,D251,D258,D265)</f>
        <v>10</v>
      </c>
      <c r="E279" s="52">
        <f>SUM(E19,E95,E204,E216,E229,E251,E258,E265)</f>
        <v>-2</v>
      </c>
      <c r="F279" s="52">
        <f>SUM(F19,F95,F204,F216,F229,F251,F258,F265)</f>
        <v>8</v>
      </c>
      <c r="G279" s="52">
        <f>SUM(G19,G95,G204,G216,G229,G251,G258,G265)</f>
        <v>8</v>
      </c>
      <c r="H279" s="53">
        <f t="shared" si="22"/>
        <v>100</v>
      </c>
    </row>
    <row r="280" spans="1:8" s="41" customFormat="1" ht="18.75">
      <c r="A280" s="26"/>
      <c r="B280" s="10">
        <v>223</v>
      </c>
      <c r="C280" s="18" t="s">
        <v>7</v>
      </c>
      <c r="D280" s="52">
        <f>SUM(D20,D96,D187,D230)</f>
        <v>306</v>
      </c>
      <c r="E280" s="52">
        <f>SUM(E20,E96,E187,E230)</f>
        <v>1</v>
      </c>
      <c r="F280" s="52">
        <f>SUM(F20,F96,F187,F230)</f>
        <v>307</v>
      </c>
      <c r="G280" s="52">
        <f>SUM(G20,G96,G187,G230)</f>
        <v>307</v>
      </c>
      <c r="H280" s="53">
        <f t="shared" si="22"/>
        <v>100</v>
      </c>
    </row>
    <row r="281" spans="1:8" ht="15.75" hidden="1">
      <c r="A281" s="26"/>
      <c r="B281" s="10">
        <v>224</v>
      </c>
      <c r="C281" s="18" t="s">
        <v>8</v>
      </c>
      <c r="D281" s="52">
        <f>SUM(D21,D97,D231,D127)</f>
        <v>0</v>
      </c>
      <c r="E281" s="52">
        <f>SUM(E21,E97,E231,E127)</f>
        <v>0</v>
      </c>
      <c r="F281" s="52">
        <f>SUM(F21,F97,F231,F127)</f>
        <v>0</v>
      </c>
      <c r="G281" s="52">
        <f>SUM(G21,G97,G231,G127)</f>
        <v>0</v>
      </c>
      <c r="H281" s="53" t="e">
        <f t="shared" si="22"/>
        <v>#DIV/0!</v>
      </c>
    </row>
    <row r="282" spans="1:8" ht="15.75">
      <c r="A282" s="26"/>
      <c r="B282" s="10">
        <v>225</v>
      </c>
      <c r="C282" s="18" t="s">
        <v>9</v>
      </c>
      <c r="D282" s="52">
        <f>SUM(D22,D98,D108,D115,D147,D165,D169,D170,D177,D181,D188,D192,D196,D200,D206,D232,D129,D154,D155,D131,D233,D234,D130,)</f>
        <v>873</v>
      </c>
      <c r="E282" s="52">
        <f>SUM(E22,E98,E108,E115,E147,E165,E169,E170,E177,E181,E188,E192,E196,E200,E206,E232,E129,E154,E155,E131,E233,E234,E130,)</f>
        <v>-64</v>
      </c>
      <c r="F282" s="52">
        <f>SUM(F22,F98,F108,F115,F147,F165,F169,F170,F177,F181,F188,F192,F196,F200,F206,F232,F129,F154,F155,F131,F233,F234,F130,)</f>
        <v>809</v>
      </c>
      <c r="G282" s="52">
        <f>SUM(G22,G98,G108,G115,G147,G165,G169,G170,G177,G181,G188,G192,G196,G200,G206,G232,G129,G154,G155,G131,G233,G234,G130,)</f>
        <v>808</v>
      </c>
      <c r="H282" s="53">
        <f t="shared" si="22"/>
        <v>99.87639060568603</v>
      </c>
    </row>
    <row r="283" spans="1:8" ht="15.75">
      <c r="A283" s="26"/>
      <c r="B283" s="10">
        <v>226</v>
      </c>
      <c r="C283" s="18" t="s">
        <v>10</v>
      </c>
      <c r="D283" s="52">
        <f>SUM(D23,D99,D109,D116,D141,D142,D148,D166,D171,D172,D178,D182,D189,D193,D197,D201,D207,D217,D235,D252,D259,D266,D132,D208,D237,D236,D156,D133)</f>
        <v>275</v>
      </c>
      <c r="E283" s="52">
        <f>SUM(E23,E99,E109,E116,E141,E142,E148,E166,E171,E172,E178,E182,E189,E193,E197,E201,E207,E217,E235,E252,E259,E266,E132,E208,E237,E236,E156,E133)</f>
        <v>-2</v>
      </c>
      <c r="F283" s="52">
        <f>SUM(F23,F99,F109,F116,F141,F142,F148,F166,F171,F172,F178,F182,F189,F193,F197,F201,F207,F217,F235,F252,F259,F266,F132,F208,F237,F236,F156,F133)</f>
        <v>273</v>
      </c>
      <c r="G283" s="52">
        <f>SUM(G23,G99,G109,G116,G141,G142,G148,G166,G171,G172,G178,G182,G189,G193,G197,G201,G207,G217,G235,G252,G259,G266,G132,G208,G237,G236,G156,G133)</f>
        <v>273</v>
      </c>
      <c r="H283" s="53">
        <f t="shared" si="22"/>
        <v>100</v>
      </c>
    </row>
    <row r="284" spans="1:8" ht="15.75" hidden="1">
      <c r="A284" s="26"/>
      <c r="B284" s="10">
        <v>231</v>
      </c>
      <c r="C284" s="18" t="s">
        <v>94</v>
      </c>
      <c r="D284" s="52">
        <f>D272</f>
        <v>0</v>
      </c>
      <c r="E284" s="52">
        <f>E272</f>
        <v>0</v>
      </c>
      <c r="F284" s="52">
        <f>F272</f>
        <v>0</v>
      </c>
      <c r="G284" s="52">
        <f>G272</f>
        <v>0</v>
      </c>
      <c r="H284" s="53" t="e">
        <f t="shared" si="22"/>
        <v>#DIV/0!</v>
      </c>
    </row>
    <row r="285" spans="1:8" ht="15.75" hidden="1">
      <c r="A285" s="26"/>
      <c r="B285" s="10">
        <v>241</v>
      </c>
      <c r="C285" s="18" t="s">
        <v>57</v>
      </c>
      <c r="D285" s="52">
        <f>SUM(D149)</f>
        <v>0</v>
      </c>
      <c r="E285" s="52">
        <f>SUM(E149)</f>
        <v>0</v>
      </c>
      <c r="F285" s="52">
        <f>SUM(F149)</f>
        <v>0</v>
      </c>
      <c r="G285" s="52">
        <f>SUM(G149)</f>
        <v>0</v>
      </c>
      <c r="H285" s="53" t="e">
        <f t="shared" si="22"/>
        <v>#DIV/0!</v>
      </c>
    </row>
    <row r="286" spans="1:8" ht="31.5" hidden="1">
      <c r="A286" s="26"/>
      <c r="B286" s="10">
        <v>242</v>
      </c>
      <c r="C286" s="18" t="s">
        <v>58</v>
      </c>
      <c r="D286" s="52">
        <f>SUM(D150,D185)</f>
        <v>0</v>
      </c>
      <c r="E286" s="52">
        <f>SUM(E150,E185)</f>
        <v>0</v>
      </c>
      <c r="F286" s="52">
        <f>SUM(F150,F185)</f>
        <v>0</v>
      </c>
      <c r="G286" s="52">
        <f>SUM(G150,G185)</f>
        <v>0</v>
      </c>
      <c r="H286" s="53" t="e">
        <f t="shared" si="22"/>
        <v>#DIV/0!</v>
      </c>
    </row>
    <row r="287" spans="1:8" ht="15.75">
      <c r="A287" s="26"/>
      <c r="B287" s="10">
        <v>251</v>
      </c>
      <c r="C287" s="18" t="s">
        <v>33</v>
      </c>
      <c r="D287" s="52">
        <f>SUM(D24,D143)</f>
        <v>688</v>
      </c>
      <c r="E287" s="52">
        <f>SUM(E24,E143)</f>
        <v>0</v>
      </c>
      <c r="F287" s="52">
        <f>SUM(F24,F143)</f>
        <v>688</v>
      </c>
      <c r="G287" s="52">
        <f>SUM(G24,G143)</f>
        <v>688</v>
      </c>
      <c r="H287" s="53">
        <f t="shared" si="22"/>
        <v>100</v>
      </c>
    </row>
    <row r="288" spans="1:8" ht="31.5">
      <c r="A288" s="26"/>
      <c r="B288" s="10">
        <v>263</v>
      </c>
      <c r="C288" s="18" t="s">
        <v>88</v>
      </c>
      <c r="D288" s="52">
        <f>SUM(D253,D249)</f>
        <v>83</v>
      </c>
      <c r="E288" s="52">
        <f>SUM(E253,E249)</f>
        <v>0</v>
      </c>
      <c r="F288" s="52">
        <f>SUM(F253,F249)</f>
        <v>83</v>
      </c>
      <c r="G288" s="52">
        <f>SUM(G253,G249)</f>
        <v>83</v>
      </c>
      <c r="H288" s="53">
        <f t="shared" si="22"/>
        <v>100</v>
      </c>
    </row>
    <row r="289" spans="1:8" ht="15.75">
      <c r="A289" s="26"/>
      <c r="B289" s="10">
        <v>290</v>
      </c>
      <c r="C289" s="18" t="s">
        <v>11</v>
      </c>
      <c r="D289" s="52">
        <f>SUM(D25,D100,D151,D209,D218,D238,D254,D260,D267,D158,D159,D134,D135)</f>
        <v>11</v>
      </c>
      <c r="E289" s="52">
        <f>SUM(E25,E100,E151,E209,E218,E238,E254,E260,E267,E158,E159,E134,E135)</f>
        <v>-6</v>
      </c>
      <c r="F289" s="52">
        <f>SUM(F25,F100,F151,F209,F218,F238,F254,F260,F267,F158,F159,F134,F135)</f>
        <v>5</v>
      </c>
      <c r="G289" s="52">
        <f>SUM(G25,G100,G151,G209,G218,G238,G254,G260,G267,G158,G159,G134,G135)</f>
        <v>5</v>
      </c>
      <c r="H289" s="53">
        <f t="shared" si="22"/>
        <v>100</v>
      </c>
    </row>
    <row r="290" spans="1:8" ht="15.75">
      <c r="A290" s="26"/>
      <c r="B290" s="10">
        <v>310</v>
      </c>
      <c r="C290" s="18" t="s">
        <v>13</v>
      </c>
      <c r="D290" s="52">
        <f>SUM(D27,D102,D111,D118,D152,D167,D173,D174,D179,D183,D190,D194,D198,D202,D210,D219,D240,D255,D261,D268,D241,D242,D160,D161,D137,D136)</f>
        <v>850</v>
      </c>
      <c r="E290" s="52">
        <f>SUM(E27,E102,E111,E118,E152,E167,E173,E174,E179,E183,E190,E194,E198,E202,E210,E219,E240,E255,E261,E268,E241,E242,E160,E161,E137,E136)</f>
        <v>4</v>
      </c>
      <c r="F290" s="52">
        <f>SUM(F27,F102,F111,F118,F152,F167,F173,F174,F179,F183,F190,F194,F198,F202,F210,F219,F240,F255,F261,F268,F241,F242,F160,F161,F137,F136)</f>
        <v>854</v>
      </c>
      <c r="G290" s="52">
        <f>SUM(G27,G102,G111,G118,G152,G167,G173,G174,G179,G183,G190,G194,G198,G202,G210,G219,G240,G255,G261,G268,G241,G242,G160,G161,G137,G136)</f>
        <v>854</v>
      </c>
      <c r="H290" s="53">
        <f t="shared" si="22"/>
        <v>100</v>
      </c>
    </row>
    <row r="291" spans="1:8" ht="15.75">
      <c r="A291" s="26"/>
      <c r="B291" s="10">
        <v>340</v>
      </c>
      <c r="C291" s="18" t="s">
        <v>14</v>
      </c>
      <c r="D291" s="52">
        <f>SUM(D28,D103,D112,D119,D125,D153,D168,D176,D175,D180,D184,D191,D195,D199,D203,D213,D220,D243,D256,D262,D269,D244,D245,D162,D163,D138,D139)</f>
        <v>70</v>
      </c>
      <c r="E291" s="52">
        <f>SUM(E28,E103,E112,E119,E125,E153,E168,E176,E175,E180,E184,E191,E195,E199,E203,E213,E220,E243,E256,E262,E269,E244,E245,E162,E163,E138,E139)</f>
        <v>-8</v>
      </c>
      <c r="F291" s="52">
        <f>SUM(F28,F103,F112,F119,F125,F153,F168,F176,F175,F180,F184,F191,F195,F199,F203,F213,F220,F243,F256,F262,F269,F244,F245,F162,F163,F138,F139)</f>
        <v>62</v>
      </c>
      <c r="G291" s="52">
        <f>SUM(G28,G103,G112,G119,G125,G153,G168,G176,G175,G180,G184,G191,G195,G199,G203,G213,G220,G243,G256,G262,G269,G244,G245,G162,G163,G138,G139)</f>
        <v>62</v>
      </c>
      <c r="H291" s="53">
        <f t="shared" si="22"/>
        <v>100</v>
      </c>
    </row>
    <row r="292" spans="1:8" ht="19.5" thickBot="1">
      <c r="A292" s="42"/>
      <c r="B292" s="43"/>
      <c r="C292" s="44" t="s">
        <v>30</v>
      </c>
      <c r="D292" s="68">
        <f>SUM(D275:D291)</f>
        <v>7897</v>
      </c>
      <c r="E292" s="68">
        <f>SUM(E275:E291)</f>
        <v>0</v>
      </c>
      <c r="F292" s="68">
        <f>SUM(F275:F291)</f>
        <v>7897</v>
      </c>
      <c r="G292" s="68">
        <f>SUM(G275:G291)</f>
        <v>7896</v>
      </c>
      <c r="H292" s="69">
        <f>G292/F292*100</f>
        <v>99.98733696340383</v>
      </c>
    </row>
  </sheetData>
  <sheetProtection/>
  <mergeCells count="35">
    <mergeCell ref="B140:C140"/>
    <mergeCell ref="A121:C121"/>
    <mergeCell ref="B186:C186"/>
    <mergeCell ref="B211:C211"/>
    <mergeCell ref="B212:C212"/>
    <mergeCell ref="A8:H8"/>
    <mergeCell ref="A11:C11"/>
    <mergeCell ref="B146:C146"/>
    <mergeCell ref="B164:C164"/>
    <mergeCell ref="A144:C144"/>
    <mergeCell ref="A87:C87"/>
    <mergeCell ref="A104:C104"/>
    <mergeCell ref="B106:C106"/>
    <mergeCell ref="B113:C113"/>
    <mergeCell ref="A105:C105"/>
    <mergeCell ref="A214:C214"/>
    <mergeCell ref="A221:C221"/>
    <mergeCell ref="B257:C257"/>
    <mergeCell ref="A263:C263"/>
    <mergeCell ref="A120:C120"/>
    <mergeCell ref="B122:C122"/>
    <mergeCell ref="B126:C126"/>
    <mergeCell ref="B128:C128"/>
    <mergeCell ref="B205:C205"/>
    <mergeCell ref="A211:A212"/>
    <mergeCell ref="E6:H6"/>
    <mergeCell ref="E2:H2"/>
    <mergeCell ref="E3:H3"/>
    <mergeCell ref="E4:H4"/>
    <mergeCell ref="E5:H5"/>
    <mergeCell ref="A271:C271"/>
    <mergeCell ref="A222:C222"/>
    <mergeCell ref="A246:C246"/>
    <mergeCell ref="B248:C248"/>
    <mergeCell ref="B250:C250"/>
  </mergeCells>
  <printOptions/>
  <pageMargins left="0.7874015748031497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2014-02-06T05:04:53Z</cp:lastPrinted>
  <dcterms:created xsi:type="dcterms:W3CDTF">2007-10-26T05:01:23Z</dcterms:created>
  <dcterms:modified xsi:type="dcterms:W3CDTF">2014-02-06T06:33:14Z</dcterms:modified>
  <cp:category/>
  <cp:version/>
  <cp:contentType/>
  <cp:contentStatus/>
</cp:coreProperties>
</file>